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1E989688-F657-4D0F-BE5E-21CA4DD58265}" xr6:coauthVersionLast="47" xr6:coauthVersionMax="47" xr10:uidLastSave="{00000000-0000-0000-0000-000000000000}"/>
  <bookViews>
    <workbookView xWindow="-120" yWindow="-120" windowWidth="29040" windowHeight="15720" tabRatio="913" firstSheet="11" activeTab="11" xr2:uid="{00000000-000D-0000-FFFF-FFFF00000000}"/>
  </bookViews>
  <sheets>
    <sheet name="COMPLIANCE" sheetId="43" state="hidden" r:id="rId1"/>
    <sheet name="SENSIBILI" sheetId="32" state="hidden" r:id="rId2"/>
    <sheet name="RESILIENTI" sheetId="39" state="hidden" r:id="rId3"/>
    <sheet name="INNOVATORI" sheetId="40" state="hidden" r:id="rId4"/>
    <sheet name="Elenco Totale Obiettivi" sheetId="89" state="hidden" r:id="rId5"/>
    <sheet name="TRASVERSALI" sheetId="85" state="hidden" r:id="rId6"/>
    <sheet name="Conteggi OBIETTIVI PREMIO" sheetId="46" state="hidden" r:id="rId7"/>
    <sheet name="Fine mandato" sheetId="50" state="hidden" r:id="rId8"/>
    <sheet name="Conteggi DIRETTIVI" sheetId="47" state="hidden" r:id="rId9"/>
    <sheet name="Obiettivi Dirigenti" sheetId="3" state="hidden" r:id="rId10"/>
    <sheet name="Format COLONNE" sheetId="30" state="hidden" r:id="rId11"/>
    <sheet name="Zeroc " sheetId="95" r:id="rId12"/>
    <sheet name="Referenti e fogli" sheetId="41" state="hidden" r:id="rId13"/>
  </sheets>
  <definedNames>
    <definedName name="_xlnm._FilterDatabase" localSheetId="0" hidden="1">COMPLIANCE!$A$2:$M$43</definedName>
    <definedName name="_xlnm._FilterDatabase" localSheetId="8" hidden="1">'Conteggi DIRETTIVI'!$A$1:$B$131</definedName>
    <definedName name="_xlnm._FilterDatabase" localSheetId="4" hidden="1">'Elenco Totale Obiettivi'!$A$1:$Q$6</definedName>
    <definedName name="_xlnm._FilterDatabase" localSheetId="3" hidden="1">INNOVATORI!$B$1:$W$33</definedName>
    <definedName name="_xlnm._FilterDatabase" localSheetId="2" hidden="1">RESILIENTI!$B$1:$W$49</definedName>
    <definedName name="_xlnm._FilterDatabase" localSheetId="1" hidden="1">SENSIBILI!$A$1:$W$46</definedName>
    <definedName name="_xlnm._FilterDatabase" localSheetId="11" hidden="1">'Zeroc '!$A$4:$F$23</definedName>
    <definedName name="_xlnm.Print_Area" localSheetId="0">COMPLIANCE!$B$1:$M$2</definedName>
    <definedName name="_xlnm.Print_Area" localSheetId="10">'Format COLONNE'!$A$1:$Q$3</definedName>
    <definedName name="_xlnm.Print_Area" localSheetId="3">INNOVATORI!$A$1:$T$28</definedName>
    <definedName name="_xlnm.Print_Area" localSheetId="9">'Obiettivi Dirigenti'!$B$1:$L$2</definedName>
    <definedName name="_xlnm.Print_Area" localSheetId="12">'Referenti e fogli'!$A$1:$D$34</definedName>
    <definedName name="_xlnm.Print_Area" localSheetId="2">RESILIENTI!$A$1:$T$44</definedName>
    <definedName name="_xlnm.Print_Area" localSheetId="1">SENSIBILI!$A$1:$T$41</definedName>
    <definedName name="_xlnm.Print_Area" localSheetId="11">'Zeroc '!$A$1:$L$29</definedName>
    <definedName name="_xlnm.Print_Titles" localSheetId="0">COMPLIANCE!$1:$2</definedName>
    <definedName name="_xlnm.Print_Titles" localSheetId="10">'Format COLONNE'!$1:$2</definedName>
    <definedName name="_xlnm.Print_Titles" localSheetId="9">'Obiettivi Dirigenti'!$1:$2</definedName>
  </definedNames>
  <calcPr calcId="191028"/>
  <pivotCaches>
    <pivotCache cacheId="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 i="46" l="1"/>
  <c r="V42" i="39" l="1"/>
  <c r="U42" i="39"/>
  <c r="T42" i="39"/>
  <c r="V38" i="39"/>
  <c r="U38" i="39"/>
  <c r="T38" i="39"/>
  <c r="B63" i="46" l="1"/>
  <c r="A68" i="46" l="1"/>
  <c r="L45" i="39"/>
  <c r="L29" i="40"/>
  <c r="L42" i="32"/>
  <c r="A30" i="40"/>
  <c r="A4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tc={EDBDC2CE-9ECA-4870-95BD-830653A29E4A}</author>
    <author>Autore</author>
    <author>tc={B6E3A404-0131-42BF-A3F1-5A4123B5EA68}</author>
    <author>tc={8983CD9A-2EF8-4896-BEF2-722804485AB7}</author>
  </authors>
  <commentList>
    <comment ref="B2" authorId="0" shapeId="0" xr:uid="{EDBDC2CE-9ECA-4870-95BD-830653A29E4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CONSUMI DELLE UTENZE CLASSIFICATE COME “USO DOMESTICO RESIDENTE” e “USO CONDOMINIALE” / NUMERO RESIDENTI - FONTE ISTAT</t>
      </text>
    </comment>
    <comment ref="M12" authorId="1" shapeId="0" xr:uid="{CAA30A56-5171-4487-92BC-924B5EF117ED}">
      <text>
        <r>
          <rPr>
            <sz val="8"/>
            <color indexed="81"/>
            <rFont val="Tahoma"/>
            <family val="2"/>
          </rPr>
          <t>Obiettivi Foglio Gruppo</t>
        </r>
      </text>
    </comment>
    <comment ref="M21" authorId="1" shapeId="0" xr:uid="{FBA3E0B0-52E7-4A3D-9969-AEDE31D4D979}">
      <text>
        <r>
          <rPr>
            <sz val="8"/>
            <color indexed="81"/>
            <rFont val="Tahoma"/>
            <family val="2"/>
          </rPr>
          <t>anche Obiettivo Foglio Gruppo</t>
        </r>
      </text>
    </comment>
    <comment ref="B25" authorId="2" shapeId="0" xr:uid="{B6E3A404-0131-42BF-A3F1-5A4123B5EA6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VEDI COMMENTO CELLA P27</t>
      </text>
    </comment>
    <comment ref="P27" authorId="3" shapeId="0" xr:uid="{8983CD9A-2EF8-4896-BEF2-722804485AB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1] 5.081 utenti collettivi sui quali determinare la % con soluzioni su misura:
UTENZE COLLETTIVE: Sono le utenze classificate come:
a) USO PUBBLICO NON DISALIMENTABILE --&gt; Totale = 1.538:
- OSPEDALI E STRUTTURE OSPEDALIERE (168)
- CASE DI CURA E DI ASSISTENZA (116)
- PRESIDI OPERATIVI EMERGENZA E SICUREZZA (121)
- ISTITUTI SCOLASTICI (1.133)
b) ALTRI USI: USO CON FUNZIONE DI PUBBLICA UTILITA’ E SOCIALE --&gt; Totale = 1.744
2] 20.197 (famiglie) sulle quali determinare la % di utenti in difficoltà con soluzioni su misura:
La % di famiglie potenzialmente beneficiarie del bonus idrico integrativo = 2,5%  (REF Ricerche – n° 122 – Giugno 2019).
Totale famiglie Città Metropolitana di Milano (escluso Milano città) = 807.878
Famiglie in difficoltà = 20.197
Azioni soluzioni su misura:
Famiglie
1. Bonus idrico – numero di bonus idrici erogati a utenze dirette e indirette.
2. Rateizzazione oltre 12 mesi – numero di rateizzazioni oltre 12 mesi concesse ad utenze uso domestico residente e uso condominiale.
3. Passaggio a consumi individuali – numero di utenze sdoppiate (da contatore condominiale a contatore singolo).
Utenze collettive
1. Rateizzazione oltre 12 mesi – numero di rateizzazioni oltre 12 mesi concesse ad utenze uso domestico residente e uso condominiale.
2. Interventi di riduzione contatore o sdoppiamento oppure utilizzo acqua non potabile – numero interventi.
3. Smart metering su utenze collettive – numero di utenze collettive con contatori smart.
4. Progetto check up perdite su impianti sportivi di proprietà del Comune dati in gestione a società sportive o altre associazioni – numero di interventi di check up realizzati.
5. Progetti di analisi consumi e check up perdite per ospedali, case di cura e istituti scolastici – numero di progetti realizzati.
6. Progetto per risparmio idrico nelle scuole – intervenire sui consumi scolastici ad esempio sostituendo la rubinetteria dei bagni con rubinetti a sensore – numero di interventi realizzati (serve un budget specifico ad esempio destinando una quota degli utili a questi interventi nei Comuni)
Nota metodologica:
Tenendo conto del diverso ordine di grandezza degli indicatori per avere un indicatore unico, al fine di contenere l’impatto dell’indicatore sulle famiglie rispetto alle utenze collette si potrebbe applicare un fattore di scala (0,2) che armonizza l’impatto della numerosità. Sul target mi riserverei una valutazione alla luce della conferma o meno che teniamo conto delle soluzioni su misura sopra indicate.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tc={B36B4018-2BC6-4728-BAF0-724DA5C542F5}</author>
    <author>Autore</author>
    <author>tc={117DD12E-0D12-4FEE-A35C-E94779E9B90A}</author>
  </authors>
  <commentList>
    <comment ref="B18" authorId="0" shapeId="0" xr:uid="{B36B4018-2BC6-4728-BAF0-724DA5C542F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Indicatore M1 RQTI</t>
      </text>
    </comment>
    <comment ref="J22" authorId="1" shapeId="0" xr:uid="{0ADF3BA0-E6C1-44B1-BB85-AB7E9AE53188}">
      <text>
        <r>
          <rPr>
            <b/>
            <sz val="9"/>
            <color indexed="81"/>
            <rFont val="Tahoma"/>
            <family val="2"/>
          </rPr>
          <t>acqua erogata</t>
        </r>
      </text>
    </comment>
    <comment ref="J23" authorId="1" shapeId="0" xr:uid="{290AA364-C281-43E1-A8B7-CB96990C2833}">
      <text>
        <r>
          <rPr>
            <b/>
            <sz val="9"/>
            <color indexed="81"/>
            <rFont val="Tahoma"/>
            <family val="2"/>
          </rPr>
          <t>acqua erogata</t>
        </r>
      </text>
    </comment>
    <comment ref="J31" authorId="1" shapeId="0" xr:uid="{CAE4D2FA-344C-458B-AA53-2CE9F956A242}">
      <text>
        <r>
          <rPr>
            <b/>
            <sz val="9"/>
            <color indexed="81"/>
            <rFont val="Tahoma"/>
            <family val="2"/>
          </rPr>
          <t xml:space="preserve">Modifica del nome </t>
        </r>
      </text>
    </comment>
    <comment ref="B33" authorId="2" shapeId="0" xr:uid="{117DD12E-0D12-4FEE-A35C-E94779E9B90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Volumi volanizzazione (vasca, sistema di accumulo)</t>
      </text>
    </comment>
    <comment ref="P37" authorId="1" shapeId="0" xr:uid="{3391A745-3E14-4717-A6F6-F6306905E23F}">
      <text>
        <r>
          <rPr>
            <b/>
            <sz val="9"/>
            <color indexed="81"/>
            <rFont val="Tahoma"/>
            <family val="2"/>
          </rPr>
          <t>volanizzazione
vasche di prima pioggia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tc={01D81056-996E-4589-A56F-7B2442F6053F}</author>
    <author>tc={5EFA6341-27DD-446E-8E27-81541D70C277}</author>
    <author>tc={70A798ED-E616-4454-92EE-BB85D1B8A62A}</author>
    <author>tc={B3B0C4A0-627A-4D60-B750-212A73D92B95}</author>
  </authors>
  <commentList>
    <comment ref="B3" authorId="0" shapeId="0" xr:uid="{01D81056-996E-4589-A56F-7B2442F6053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11% di servizi disponibili "on click" solution (4/35)
Rispondi:
I servizi digitali che potenzialmente possono diventare "on click" solution sono 35:
1) guarda gli interventi in corso
2) seganala un guasto
3) bolletta on line
4) domiciliazione bancaria
5) rateizzazione
6) rettifica
7) avvenuto pagamento
8) nuovo contratto di allacciamento
9) estensione di una rete esistente
10) opere di urbanizzazione pareri e collaudi
11) tracciamento reti
12) subentro-riattivazione fornitura
13) voltura
14) modifica dati
15) disattivazione fornitura
16) verifica della pressione
17) verifica pressione
18) verifica funzionamento del contatore
19) preventivo per lavori sul contatore
20) richiedi info
21) fai un reclamo
22) avvisami.
Potenziali nuovi servizi quali:
23) chat on line totalmente automatizzata
24) contratto telefonico anche per non vedenti (con registrazione, passando dal web, quindi con webapp)
25) visualizzazione consumi in real time
e altri 10 da capire durante l’anno 2020/2021 (es: avvisi real time interruzioni etc…).
Ad oggi (novembre 2019) solo 4 sono on click solutin: bolletta on line, pagare la bolletta con CDC, segnala un guasto, guarda gli interventi in corso.</t>
      </text>
    </comment>
    <comment ref="B14" authorId="1" shapeId="0" xr:uid="{5EFA6341-27DD-446E-8E27-81541D70C277}">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Calcolo effettuato con approccio semplificato secondo le seguenti modalità:
1. selezione dei costi per investimento sostenuti a partire dall'anno 2018 relativi alle seguenti tipologie di interventi: case dell'acqua, biometano, bottini, cogenerazione, economia circolare (fanghi, forsu e altri), efficientamento energetico, fibra ottica, PIA, pozzo di prima falda, telecontrollo, vasca volano (NB: per la corretta individuazione dei costi relativi a queste tipologie di investimenti sarà necessario che gli interventi ad essi riconducibili siano evidenziati a livello di singola Commessa Piano) 
2. calcolo degli ammortamenti con attribuzione alla categoria cespiti teorica principale a partire dall'anno in cui sono sostenuti i costi (senza gestione dell'effettiva consuntivazione dei lavori e del time lag n+2 previsto dalla regolazione tariffaria)
3. non calcolati oneri finanziari e oneri fiscali
4. confronto degli ammortamenti generati dagli investimenti CSR con il totale degli ammortamenti di tutti gli investimenti realizzati a partire dall'anno 2018, calcolati anch'essi secondo i criteri sopra descritti
5. L’obiettivo è espresso in termini percentuali (vedi punto 4) e può essere letto come la quota di margine operativo lordo generato da investimenti CSR (sotto forma di ammortamenti) rispetto alla quota di margine operativo generata dal totale degli investimenti (il risultato è una proxy della quota degli investimenti CSR rispetto al totale degli investimenti).
Considerato che il totale degli investimenti è una variabile dipendente anche da fattori esterni (es. fabbisogni soggetti ad autorizzazione di ATO), CAP deve impegnarsi a riservare una quota percentuale costante/crescente di risorse agli investimenti CSR all'interno del proprio PdI. Questo approccio agevola ma non garantisce il raggiungimento dell'obiettivo, dato che lo stesso è determinato non solo dalla quantità di investimenti, ma anche dalla loro tipologia in relazione all'aliquota di ammortamento applicabile.</t>
      </text>
    </comment>
    <comment ref="B15" authorId="2" shapeId="0" xr:uid="{70A798ED-E616-4454-92EE-BB85D1B8A62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 baseline è rappresentata dal rapporto:
Ammortamenti derivanti da investimenti a valore condiviso / Ammortamenti Totali
NB:  la % dei target indica l'incremento periodico che deve registrare tale rapporto
Ad oggi (novembre 2019) questo rapporto è pari a:
 605.695€/5.591.231€  = 10,8%</t>
      </text>
    </comment>
    <comment ref="B23" authorId="3" shapeId="0" xr:uid="{B3B0C4A0-627A-4D60-B750-212A73D92B9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Vengono capitalizzati tutti gli investimenti presenti in diverse tipologie di commesse che sottendono lo sviluppo di tecnologie utili e mirate all'automazione, oltre che le sperimentazioni e messa in opera di tecnologie di robotica.
In particolare, le commesse che sottendono tali investimenti, ad oggi individuate sono.
1. Commesse telecontrollo e remotizzazione
2. Commesse legate a sensori di rilevamento dati in continuo
3. Commessa control room (intero importo di capex)
4. Commessa 9104 - generica IT (Nuovo portale internet, nuove infrastrutture tecnologiche abilitanti).
5. Nuove commesse pure legate alla robotica, da attivarsi dall'anno 2021/22.
** Nell'anno2021 verrà organizzata la gestione a commessa, generando e creando n° 2 commesse ad hoc. Robotica - Automazione. All'interno di tali commesse verranno ribaltati i costi delle singole commesse legate ai due temi</t>
      </text>
    </comment>
  </commentList>
</comments>
</file>

<file path=xl/sharedStrings.xml><?xml version="1.0" encoding="utf-8"?>
<sst xmlns="http://schemas.openxmlformats.org/spreadsheetml/2006/main" count="2263" uniqueCount="1344">
  <si>
    <t>COMPLIANCE</t>
  </si>
  <si>
    <t>SETTORE / UFFICIO</t>
  </si>
  <si>
    <t>Process Owner</t>
  </si>
  <si>
    <t>RIFERIMENTO (Documento)</t>
  </si>
  <si>
    <t>PdS 2033 - Codice KPI</t>
  </si>
  <si>
    <t>PdS 2033 - Descrizione KPI</t>
  </si>
  <si>
    <t xml:space="preserve">ATTIVITA'/OBIETTIVI </t>
  </si>
  <si>
    <t>INDICATORE</t>
  </si>
  <si>
    <t>TARGET 2019</t>
  </si>
  <si>
    <t>VALORE ENTRY 2019</t>
  </si>
  <si>
    <t>Commenti</t>
  </si>
  <si>
    <t>SCADENZA (ove applicabile)</t>
  </si>
  <si>
    <t>TARGET 2020</t>
  </si>
  <si>
    <t>VALORE ENTRY 2020</t>
  </si>
  <si>
    <t>Pianificazione e Controllo</t>
  </si>
  <si>
    <t>Pattano</t>
  </si>
  <si>
    <t>Disciplinare Tecnico 30/10/2018</t>
  </si>
  <si>
    <t>Realizzare ed aggiornare il Programma degli interventi prevedendo anche la predisposizione del tracciato dati contenuto nel doc "Metodologia di raccolta dati ai fini del controllo delle attività poste in essere dai gestori affidatari del SII". Inviare relazione all'Ufficio d'Ambito che dettagli le motivazioni del venir meno dell'esigenza di realizzare alcune opere previste nel Programma degli Interventi</t>
  </si>
  <si>
    <t xml:space="preserve">Predisposizione del tracciato dati contenuto nel documento "Metodologia di raccolta dati" </t>
  </si>
  <si>
    <t>Adempimento ricorrente secondo le specifiche dell'Autorità d'Ambito</t>
  </si>
  <si>
    <t>-</t>
  </si>
  <si>
    <t>Acq, Dep e Fog, AT</t>
  </si>
  <si>
    <t>Chiuch, Reginato, Lanuzza</t>
  </si>
  <si>
    <t>Presentare Piano perdite idriche e fognarie</t>
  </si>
  <si>
    <t>Redazione Documento</t>
  </si>
  <si>
    <t>Presentato entro il 30/06/2019 ed approvato dall'Autorità d'Ambito - Aggiornamento triennale</t>
  </si>
  <si>
    <t>Acq</t>
  </si>
  <si>
    <t>Chiuch</t>
  </si>
  <si>
    <t>Presentare Piano di prevenzione delle emergenze idriche</t>
  </si>
  <si>
    <t>OI</t>
  </si>
  <si>
    <t>Lanuzza (Muzzatti)</t>
  </si>
  <si>
    <t>Rilievo Reti Acquedotto</t>
  </si>
  <si>
    <t>Km rete rilevati / Km rete totali</t>
  </si>
  <si>
    <t>Obiettivo specifico di OI, Ufficio Rilievi e Supporto Progetti</t>
  </si>
  <si>
    <t>Patrimonio, UGUIR</t>
  </si>
  <si>
    <t>Lanuzza (Saluzzi)
Reginato (Fadoni)</t>
  </si>
  <si>
    <t>Catasto Scarichi GIS</t>
  </si>
  <si>
    <t>% scarichi accatastati</t>
  </si>
  <si>
    <t>implementazione in webgis dati caratteristici degli scarichi in base a censimento esistente (PATRIMONIO E IT)</t>
  </si>
  <si>
    <t>AT, Pianificazione e Controllo</t>
  </si>
  <si>
    <t>Lanuzza, Pattano</t>
  </si>
  <si>
    <t>Interventi di cui alle procedure di infrazione 2014/2059, 2018/2181 e precontenziosi</t>
  </si>
  <si>
    <t>tbd</t>
  </si>
  <si>
    <t>Piano specifico già esistente e inviato mensilmente ad ATO con referente Pattano (monitoraggio annuale)</t>
  </si>
  <si>
    <t>Ricerca e Sviluppo</t>
  </si>
  <si>
    <t>Oliva</t>
  </si>
  <si>
    <t>Piano Infrastrutturale Acquedotti</t>
  </si>
  <si>
    <t>Aggiornamento Documento PIA</t>
  </si>
  <si>
    <t>Patrimonio, IT, AT</t>
  </si>
  <si>
    <t>Lanuzza, Chiuch, Reginato, Tessera</t>
  </si>
  <si>
    <t>Piano Censimento Macchine</t>
  </si>
  <si>
    <t xml:space="preserve">% macchine censite </t>
  </si>
  <si>
    <t>Dati derivanti dal progetto CIM da usare come input al nuovo SW</t>
  </si>
  <si>
    <t>AT</t>
  </si>
  <si>
    <t xml:space="preserve">Lanuzza (Saluzzi) </t>
  </si>
  <si>
    <t>Inventario fisico beni</t>
  </si>
  <si>
    <t>% beni inventariati</t>
  </si>
  <si>
    <t>Lanuzza</t>
  </si>
  <si>
    <t>Manuale di manutenzione delle opere</t>
  </si>
  <si>
    <t>Presenti Manuali FOG e DEP datati; da ridiscutere puntualmente con AT</t>
  </si>
  <si>
    <t>Dir Comm</t>
  </si>
  <si>
    <t>Bertani</t>
  </si>
  <si>
    <t>Norme tecniche e prescrizioni regolamentari relative alle acque reflue civili e industriali - poi trasformato in "Regolamento pareri e Allacci" (rif. Nota prot. 8071 del 08/07)</t>
  </si>
  <si>
    <t>Adempimento puntuale</t>
  </si>
  <si>
    <t>Chiuch (Salinetti)</t>
  </si>
  <si>
    <t>Disciplina delle asfaltature:
- Dettaglio tratti interessati da opere di riasfaltatura nell'anno;
- Consuntivo interventi di riasfaltatura dell'anno precedente</t>
  </si>
  <si>
    <t>Obiettivo dell'Ufficio WSP e manutenzione straordinaria</t>
  </si>
  <si>
    <t>In caso di riasfaltature realizzate dal Comune sarà necessario inviare all'Ufficio d'ambito la documentazione attestante la sua presa in carico dell'attività relativa al consuntivo dei lavori dell'anno precedente che dovrà essere corredata da apposita dichiarazione di veridicità</t>
  </si>
  <si>
    <t>Trasmissione Documento</t>
  </si>
  <si>
    <t>Predisporre una relazione tecnica dettagliata di accompagnamento alla trasmissione del consuntivo dei dati che consenta di visualizzare il procedere del Programma degli interventi</t>
  </si>
  <si>
    <t>CSR, QAS, OI</t>
  </si>
  <si>
    <t>Colle, Pinna, Muzzatti (Malomo)</t>
  </si>
  <si>
    <t>Rapporto Informativo Annuale (Rendicontazione Non Finanziaria): Bilancio di Sostenibilità</t>
  </si>
  <si>
    <t>CSR</t>
  </si>
  <si>
    <t xml:space="preserve">Colle </t>
  </si>
  <si>
    <t>Indagine di Customer Satisfaction</t>
  </si>
  <si>
    <t>Esecuzione Indagine</t>
  </si>
  <si>
    <t>CSR, QAS</t>
  </si>
  <si>
    <t xml:space="preserve">Colle, Pinna </t>
  </si>
  <si>
    <t>Elaborare e proporre all'Ufficio d'Ambito un indice di percezione complessiva del servizio su cui calcolare per gli anni successivi le varianze</t>
  </si>
  <si>
    <t>Calcolo analitico dell'indice</t>
  </si>
  <si>
    <t>Linee di Indirizzo per la Gestione del Piano Investimenti (17/07/2014)</t>
  </si>
  <si>
    <t>Rendicontazione ad ATO delle opere in corso al semestre precedente e delle nuove opere avviate da Piano Investimenti;
Aggiornamento della pianificazione supportata dalla progettazione dei nuovi interventi, da sottoporre ad ATO ai fini della relativa approvazione.</t>
  </si>
  <si>
    <t>Invio due PEC</t>
  </si>
  <si>
    <t>AT, ACQ</t>
  </si>
  <si>
    <t xml:space="preserve">Lanuzza, Chiuch </t>
  </si>
  <si>
    <t>Piano delle Emergenze Idriche (approvazione ATO 07/10/2019)</t>
  </si>
  <si>
    <t>Realizzazione interventi previsti con nota del 29/01/2016 prot. n. 3410 (Prog. 6978_11, 9230, 9113_2, 6984_M2)</t>
  </si>
  <si>
    <t>n. interventi realizzati / n. interventi previsti</t>
  </si>
  <si>
    <t>Ricerca e Sviluppo, Acq</t>
  </si>
  <si>
    <t>Oliva, Chiuch</t>
  </si>
  <si>
    <t>Aggiornamento del modello Piano Infrastrutturale Acquedotto (PIA) con: misure di soggiacenza e qualità delle acque sotterranee mediante collaborazione con ARPA</t>
  </si>
  <si>
    <t>Per favorire l'integrazione del Piano, coinvolgere Ufficio WSP come obiettivo 2020</t>
  </si>
  <si>
    <t>AT, QAS</t>
  </si>
  <si>
    <t>Lanuzza, Pinna</t>
  </si>
  <si>
    <t>Verifica statica e dinamica ai sensi del DM 17/01/2018 dei serbatoi pensili</t>
  </si>
  <si>
    <t>n. verifiche eseguite</t>
  </si>
  <si>
    <t>Ricerca e Sviluppo, Acq, AT, IT</t>
  </si>
  <si>
    <t>Oliva, Chiuch, Lanuzza, Tessera</t>
  </si>
  <si>
    <t>Realizzazione di un sistema di monitoraggio in tempo reale (early warning) sulla qualità dell'acqua</t>
  </si>
  <si>
    <t>% dispositivi installati</t>
  </si>
  <si>
    <t>Acq, IT</t>
  </si>
  <si>
    <t>Chiuch, Tessera</t>
  </si>
  <si>
    <t>Piano di riduzione delle perdite idriche e fognarie</t>
  </si>
  <si>
    <t>Realizzazione del sistema WorkForceManagment integrato con la piattaforma Webgis</t>
  </si>
  <si>
    <t>Sviluppo del WFM / NEMO</t>
  </si>
  <si>
    <t xml:space="preserve">Valutare come e se la rete esistente di acque meteoriche (interconnessa con la rete mista) possa divenire strumentale al perseguimento degli obiettivi fissati dalla recente normativa regionale in termini di riduzione di acque parassite (Regolamento Regionale n. 6 del 29.03.2019) e rispetto del principio di invarianza idraulica (Regolamento Regionale 23 novembre 2017, n. 7). </t>
  </si>
  <si>
    <t>AT, Dep e Fog</t>
  </si>
  <si>
    <t>Lanuzza, Reginato</t>
  </si>
  <si>
    <t>Ultimazione del Piano di Riassetto a seguito della recente approvazione del nuovo Regolamento Regionale</t>
  </si>
  <si>
    <t>Completare il Piano</t>
  </si>
  <si>
    <t>AT, Acq</t>
  </si>
  <si>
    <t>Lanuzza, Chiuch</t>
  </si>
  <si>
    <t>Completa rimozione delle tubazioni in fibrocemento con un piano di azione da realizzarsi all'interno del WSP sulla rete non in esercizio</t>
  </si>
  <si>
    <t>% tubazione rimossa</t>
  </si>
  <si>
    <t>Acq, AT</t>
  </si>
  <si>
    <t>Chiuch, Lanuzza (Muzzatti)</t>
  </si>
  <si>
    <t>Estensione della gestione ottimizzata delle pressioni di esercizio anche attraverso sistemi di telecontrollo e telegestione e attività di distrettualizzazione delle reti di distribuzione (impatto su perdite idriche reali)</t>
  </si>
  <si>
    <t>% dispositivi intallati</t>
  </si>
  <si>
    <t>Acq, OI</t>
  </si>
  <si>
    <t>Adeguamento degli impianti di produzione con installazione di softstart e inverter (impatto su riduzione rotture e quindi indirettamente sulle perdite idriche reali)</t>
  </si>
  <si>
    <t>AT, Dep e Fog, Acq</t>
  </si>
  <si>
    <t>Lanuzza, Reginato, Chiuch</t>
  </si>
  <si>
    <t>Sostituzione condotte secondo il Piano condiviso nel corso del 2018-2019 tra progettazione e gestione</t>
  </si>
  <si>
    <t>Completamento dell'attività di Ricerca integrata perdite</t>
  </si>
  <si>
    <t>Esecuzione 50% attività</t>
  </si>
  <si>
    <t>Acq, Dir Comm</t>
  </si>
  <si>
    <t>Chiuch, Bertani</t>
  </si>
  <si>
    <t>Sostituzione contatori di utenza</t>
  </si>
  <si>
    <t xml:space="preserve">% contatori sostituiti </t>
  </si>
  <si>
    <t>Standardizzare la trasformazione PASC delle casistiche semplici e regolarizzare nel minor tempo possibile le casistiche complesse</t>
  </si>
  <si>
    <t>% casi standardizzati</t>
  </si>
  <si>
    <t>Dep e Fog, OI</t>
  </si>
  <si>
    <t>Reginato, Lanuzza (Muzzatti)</t>
  </si>
  <si>
    <t>Effettuare verifiche e video-ispezioni che coprano almeno il 14% della rete ogni anno</t>
  </si>
  <si>
    <t xml:space="preserve">% rete videoispezionata </t>
  </si>
  <si>
    <t xml:space="preserve">Monitoraggio Piano punti critici: pulizia/verifica manufatti di sfioro, stazioni di sollevamento, sifoni, pozzi perdenti, tratte con criticità </t>
  </si>
  <si>
    <t xml:space="preserve">&amp; punti critici monitorati </t>
  </si>
  <si>
    <t>Completamento del servizio per l’analisi delle acque parassite attraverso l’installazione di dispositivi di misura con relativo monitoraggio continuo delle portate nei collettori fognari</t>
  </si>
  <si>
    <t>Obiettivo assegnato a OI dal 2020</t>
  </si>
  <si>
    <t>Completamento del programma di monitoraggio permanente</t>
  </si>
  <si>
    <t>Dep e Fog, AT</t>
  </si>
  <si>
    <t>Elaborazione di un’analisi statistica in grado di correlare investimenti necessari, lunghezza di rete interessata da infiltrazioni, impatto sulla percentuale di acque parassite ridotte a completamento dei primi interventi</t>
  </si>
  <si>
    <t>Redazione 50% Documento</t>
  </si>
  <si>
    <t>Installazione misuratori rete fognaria su tutto il territorio gestito da CAP (circa 1000 misuratori)</t>
  </si>
  <si>
    <t>% misuratori intallati</t>
  </si>
  <si>
    <t>Dep e Fog</t>
  </si>
  <si>
    <t>Reginato (Fadoni)</t>
  </si>
  <si>
    <t>Convenzione controllo scarichi rete fognaria</t>
  </si>
  <si>
    <t>Esecuzione di 70 controlli a quadrimestre in convenzione con ATO</t>
  </si>
  <si>
    <t>% controlli eseguiti</t>
  </si>
  <si>
    <t>Obiettivo specifico "Piano controllo scarichi" ufficio UGUIR</t>
  </si>
  <si>
    <t>Deliberazione n. 3 del 16/05/2019 - ATO - Piano Performance 2019</t>
  </si>
  <si>
    <t xml:space="preserve"> Redazione di uno studio che, nel definire vantaggi/svantaggi dell’attuazione dell’unificazione delle gestioni del SII, identifichi modelli di configurazioni gestionali da porre a confronto individuando la miglior soluzione “win-win” per CAP ed MM)</t>
  </si>
  <si>
    <t>Pianificazione e Controllo, IT, Dep e Fog</t>
  </si>
  <si>
    <t>Pattano, Tessera, Reginato (Fadoni)</t>
  </si>
  <si>
    <t>Deliberazione n. 3 del 16/05/2019 - ATO - Piano Performance 2020</t>
  </si>
  <si>
    <t xml:space="preserve">Implementazione e messa a regime della piattaforma “SAFO produttivi” condivisa sperimentalmente con il CAP. Report illustrativo e operativo inerente la piattaforma “SAFO produttivi” da condividersi con MM affinché possa fornire spunto per la messa in opera di uno strumento quanto più similare con il fine di creare un’unica banca dati con i Gestori </t>
  </si>
  <si>
    <t>Implementazione Piattaforma SAFO</t>
  </si>
  <si>
    <t>Compliance</t>
  </si>
  <si>
    <t xml:space="preserve">Documento di Consultazione 422/19 </t>
  </si>
  <si>
    <t>/</t>
  </si>
  <si>
    <t>Integrazione della disciplina vigente in materia di qualità contrattuale del servizio idrico integrato (RQSII)</t>
  </si>
  <si>
    <t>MC1 –  Avvio e cessazione del rapporto contrattuale; composto dagli indicatori semplici (18) afferenti alle prestazioni relative ai preventivi, all’esecuzione di allacciamenti e lavori, all’attivazione e disattivazione della fornitura)</t>
  </si>
  <si>
    <t>L’approvazione del provvedimento è prevista per fine anno con entrata in vigore a partire dal 2020 contemporaneamente all’adozione del Metodo Tariffario Idrico per il nuovo periodo regolatorio (MTI-3).</t>
  </si>
  <si>
    <t>definizione ARERA alla chiusura della conslutazione</t>
  </si>
  <si>
    <r>
      <t xml:space="preserve">MC2 </t>
    </r>
    <r>
      <rPr>
        <sz val="11"/>
        <color theme="1"/>
        <rFont val="Calibri"/>
        <family val="2"/>
        <scheme val="minor"/>
      </rPr>
      <t>– Gestione del rapporto contrattuale e accessibilità al servizio; composto dagli indicatori semplici (24) afferenti alle prestazioni relative agli appuntamenti, alla fatturazione, alle verifiche dei misuratori e del livello di pressione, alle risposte a richieste scritte nonché alla gestione dei punti di contatto con l’utenza</t>
    </r>
  </si>
  <si>
    <t>Piano di Sostenibilità 2033 - SENSIBILI</t>
  </si>
  <si>
    <t>Linee di azione</t>
  </si>
  <si>
    <t>Interventi</t>
  </si>
  <si>
    <t>KPI</t>
  </si>
  <si>
    <t>Codice KPI</t>
  </si>
  <si>
    <t>Livello di presidio del KPI</t>
  </si>
  <si>
    <t xml:space="preserve">Settore/Ufficio assegnatario del KPI </t>
  </si>
  <si>
    <t>Altri Settori/Uffici responsabili da coinvolgere</t>
  </si>
  <si>
    <t>COMMENTI</t>
  </si>
  <si>
    <t>Calcolo del KPI</t>
  </si>
  <si>
    <t>Unità di misura KPI</t>
  </si>
  <si>
    <t>ANNO inizio attività</t>
  </si>
  <si>
    <t>ANNO previsto fine attività</t>
  </si>
  <si>
    <t>Descrizione TARGET
anno 2020</t>
  </si>
  <si>
    <t>Descrizione TARGET
anno 2021</t>
  </si>
  <si>
    <t>Descrizione TARGET
anno 2022</t>
  </si>
  <si>
    <t>Se "ANNO inizio attività"
&gt; 2022: Descrizione
TARGET 1° anno di attività</t>
  </si>
  <si>
    <r>
      <t xml:space="preserve">1.CONSUMARE MENO, CONSUMARE MEGLIO
</t>
    </r>
    <r>
      <rPr>
        <i/>
        <sz val="11"/>
        <color theme="9" tint="-0.249977111117893"/>
        <rFont val="Calibri"/>
        <family val="2"/>
        <scheme val="minor"/>
      </rPr>
      <t>Ambizione</t>
    </r>
    <r>
      <rPr>
        <i/>
        <sz val="11"/>
        <rFont val="Calibri"/>
        <family val="2"/>
        <scheme val="minor"/>
      </rPr>
      <t>: Ridurre i litri di acqua consumati ogni giorno dagli utenti CAP</t>
    </r>
  </si>
  <si>
    <t>Litri di acqua consumati ogni giorno pro-capite 
(rilevazione CAP)</t>
  </si>
  <si>
    <t>199 l/gg</t>
  </si>
  <si>
    <t>186 l/gg</t>
  </si>
  <si>
    <t>183 l/gg</t>
  </si>
  <si>
    <t>180 l/gg</t>
  </si>
  <si>
    <t>A</t>
  </si>
  <si>
    <t>DIFFUSIONE DELLO SMART METERING</t>
  </si>
  <si>
    <t>- Introduzione graduale dei contatori smart
- Avvio di programmi di gamification, abilitati dai contatori smart</t>
  </si>
  <si>
    <t>I</t>
  </si>
  <si>
    <t>Numero di famiglie che hanno installato un contatore smart</t>
  </si>
  <si>
    <t>S.1.A.I</t>
  </si>
  <si>
    <t>Presidiato da Obiettivi 2019</t>
  </si>
  <si>
    <t>Operational Intelligence +
Acquedotto</t>
  </si>
  <si>
    <t>Direzione Commerciale</t>
  </si>
  <si>
    <t>Per i prossimi anni (vedi descrizione target 2021)
1) per ora abbiamo solo la rete fissa di Segrate (A2A); chidere a Muzzatti se ha la totale copertura; una a Ponte vecchio a Magenta
Come procedere:
-Individuare numero e acquedotti da dotare di rete fissa
2) dipende dal numero di reti fisse
3) obiettivo daella Direzione commerciale</t>
  </si>
  <si>
    <t xml:space="preserve">% famiglie (utenti) con contatori smart </t>
  </si>
  <si>
    <t xml:space="preserve">
%
</t>
  </si>
  <si>
    <t>1) N° contatori smart su rete fissa (Mizzatti)
2) N° cittadini censiti su contatori smart su rete fissa / N° cittadini totali (Bertani)
3) N° utenti finali (non condominio) con proprio contatore smart [nota: divisione allacci di Direzione Commerciale (Bertani)</t>
  </si>
  <si>
    <t>II</t>
  </si>
  <si>
    <t>Numero di famiglie "reclutate" nei programmi di gamification</t>
  </si>
  <si>
    <t>S.1.A.II</t>
  </si>
  <si>
    <t>Nuovo</t>
  </si>
  <si>
    <t>Relazioni Esterne e CSR</t>
  </si>
  <si>
    <t>famiglie= utenti uso domestico e residenti
Legato a KPI S.A.A.VII</t>
  </si>
  <si>
    <t>N° utenti reclutati / N° utenti serviti tot</t>
  </si>
  <si>
    <t>%</t>
  </si>
  <si>
    <t>B</t>
  </si>
  <si>
    <t xml:space="preserve">PROMOZIONE DELL’ACQUA NON POTABILE </t>
  </si>
  <si>
    <t>- Realizzazione di 21 nuovi pozzi di prima falda
- Adeguamento di altri 59 pozzi esistenti</t>
  </si>
  <si>
    <r>
      <t>m</t>
    </r>
    <r>
      <rPr>
        <vertAlign val="superscript"/>
        <sz val="10"/>
        <rFont val="Calibri"/>
        <family val="2"/>
        <scheme val="minor"/>
      </rPr>
      <t>3</t>
    </r>
    <r>
      <rPr>
        <sz val="10"/>
        <rFont val="Calibri"/>
        <family val="2"/>
        <scheme val="minor"/>
      </rPr>
      <t xml:space="preserve"> di acqua non potabile emunta da pozzi di prima falda</t>
    </r>
  </si>
  <si>
    <t>S.1.B.I</t>
  </si>
  <si>
    <t>Acquedotto</t>
  </si>
  <si>
    <t>1) 
2) N° nuovi pozzi realizzati / 21 33 nuovi pozzi entro 2033 2021
3) N° pozzi esistenti adeguati / 59 pozzi adeguati entro 2033
4) m3 H2O pozzi di prima falda / N°Comuni con pozzi</t>
  </si>
  <si>
    <r>
      <t>1) m</t>
    </r>
    <r>
      <rPr>
        <vertAlign val="superscript"/>
        <sz val="9"/>
        <rFont val="Calibri"/>
        <family val="2"/>
        <scheme val="minor"/>
      </rPr>
      <t>3</t>
    </r>
    <r>
      <rPr>
        <sz val="9"/>
        <rFont val="Calibri"/>
        <family val="2"/>
        <scheme val="minor"/>
      </rPr>
      <t xml:space="preserve"> H</t>
    </r>
    <r>
      <rPr>
        <vertAlign val="subscript"/>
        <sz val="9"/>
        <rFont val="Calibri"/>
        <family val="2"/>
        <scheme val="minor"/>
      </rPr>
      <t>2</t>
    </r>
    <r>
      <rPr>
        <sz val="9"/>
        <rFont val="Calibri"/>
        <family val="2"/>
        <scheme val="minor"/>
      </rPr>
      <t>O pozzi di prima falda
2) N° nuovi pozzi realizzati / 21 nuovi pozzi entro 2033
3) N° pozzi esistenti adeguati / 59 pozzi adeguati entro 2033
4) m</t>
    </r>
    <r>
      <rPr>
        <vertAlign val="superscript"/>
        <sz val="9"/>
        <rFont val="Calibri"/>
        <family val="2"/>
        <scheme val="minor"/>
      </rPr>
      <t>3</t>
    </r>
    <r>
      <rPr>
        <sz val="9"/>
        <rFont val="Calibri"/>
        <family val="2"/>
        <scheme val="minor"/>
      </rPr>
      <t xml:space="preserve"> H</t>
    </r>
    <r>
      <rPr>
        <vertAlign val="subscript"/>
        <sz val="9"/>
        <rFont val="Calibri"/>
        <family val="2"/>
        <scheme val="minor"/>
      </rPr>
      <t>2</t>
    </r>
    <r>
      <rPr>
        <sz val="9"/>
        <rFont val="Calibri"/>
        <family val="2"/>
        <scheme val="minor"/>
      </rPr>
      <t>O pozzi di prima falda / N°Comuni con pozzi</t>
    </r>
  </si>
  <si>
    <r>
      <t>m</t>
    </r>
    <r>
      <rPr>
        <vertAlign val="superscript"/>
        <sz val="9"/>
        <color theme="1" tint="0.14999847407452621"/>
        <rFont val="Calibri"/>
        <family val="2"/>
        <scheme val="minor"/>
      </rPr>
      <t>3</t>
    </r>
    <r>
      <rPr>
        <sz val="9"/>
        <color theme="1" tint="0.14999847407452621"/>
        <rFont val="Calibri"/>
        <family val="2"/>
        <scheme val="minor"/>
      </rPr>
      <t xml:space="preserve">
%
%
m</t>
    </r>
    <r>
      <rPr>
        <vertAlign val="superscript"/>
        <sz val="9"/>
        <color theme="1" tint="0.14999847407452621"/>
        <rFont val="Calibri"/>
        <family val="2"/>
        <scheme val="minor"/>
      </rPr>
      <t>3</t>
    </r>
    <r>
      <rPr>
        <sz val="9"/>
        <color theme="1" tint="0.14999847407452621"/>
        <rFont val="Calibri"/>
        <family val="2"/>
        <scheme val="minor"/>
      </rPr>
      <t>/N°Comuni</t>
    </r>
  </si>
  <si>
    <t>1) 2021
2) 2020
3) 2020
4) 2021</t>
  </si>
  <si>
    <t>1) 2033
2) 2033
3) 2033
4) 2033</t>
  </si>
  <si>
    <t>1) ---_x000D_
2) 10_x000D_
3) 23_x000D_
4) ---</t>
  </si>
  <si>
    <t>1)
2)
3)
4)</t>
  </si>
  <si>
    <t>C</t>
  </si>
  <si>
    <t xml:space="preserve">AZIONI DI EDUCAZIONE E COMUNICAZIONE </t>
  </si>
  <si>
    <t>- Azioni di educazione nelle scuole
- Campagne di comunicazione e di gamification dei consumi per le famiglie
- Servizi di consulenza ad hoc per l'ottimizzazione dei consumi per i grandi utenti
- Campagne on line di sensibilizzazione
- Campagne informative per le persone di CAP e per i fornitori</t>
  </si>
  <si>
    <t>Numero di studenti coinvolti in azioni di educazione e sensibilizzazione nelle scuole</t>
  </si>
  <si>
    <t>S.1.C.I</t>
  </si>
  <si>
    <t>Non presidiato da Obiettivi 2019</t>
  </si>
  <si>
    <t>COLLE: educazione all'uso sostenibile partendo dai giovani
RELAZIONI ESTERNE E CSR: dato anno scolastico 2018-2019: studenti coinvolti attraverso incontri nelle scuole 5.057. Studenti coinvolti al BlueLab 2019 ca. 1000</t>
  </si>
  <si>
    <t>N° studenti coinvolti nei progetti / N° scuole coinvolte</t>
  </si>
  <si>
    <t>N°studenti/N°scuole</t>
  </si>
  <si>
    <t>Numero di cittadini coinvolti in campagne di comunicazione</t>
  </si>
  <si>
    <t>S.1.C.II</t>
  </si>
  <si>
    <t>RELAZIONI ESTERNE E CSR: 2018 potenziali: attraverso le sponsorizzazioni ca. 900.000 pax ; attraverso eventi a cui partecipiamo (Wired 150.000 visitatori, Ecomondo 80.000, Festival dell'Acqua 1.800 ca., Fà l aCosa Giusta 90.000 )</t>
  </si>
  <si>
    <t>N° cittadini coinvolti / N° campagne</t>
  </si>
  <si>
    <t>N°</t>
  </si>
  <si>
    <t>III</t>
  </si>
  <si>
    <t xml:space="preserve">Numero di strumenti per il risparmio consegnati alle famiglie </t>
  </si>
  <si>
    <t>S.1.C.III</t>
  </si>
  <si>
    <t>incontro con DG: spostare a Relazioni Esterne e CSR!</t>
  </si>
  <si>
    <t>N° strumenti consegnati /N° appartamenti serviti (somma utenze uso domestico residente + utenze uso condominiale)</t>
  </si>
  <si>
    <t>IV</t>
  </si>
  <si>
    <t>Numero di grandi utenti che hanno ricevuto una consulenza personalizzata</t>
  </si>
  <si>
    <t>S.1.C.IV</t>
  </si>
  <si>
    <t xml:space="preserve">N° grandi utenti con consulenza / N° grandi utenti totali (utenti sopra i 20.000 metri cubi/anno di consumo medio) </t>
  </si>
  <si>
    <t>V</t>
  </si>
  <si>
    <t>Numero di cittadini raggiunti da campagne on line</t>
  </si>
  <si>
    <t>S.1.C.V</t>
  </si>
  <si>
    <t>RELAZIONI ESTERNE E CSR:2018: 242.008 copertura (quindi gli utenti raggiunti); 1.233.106 impression (quante volte hanno visto i nostriannunci). 2019: 448.125 copertura, 3.730.039 impression  </t>
  </si>
  <si>
    <t>N° cittadini coinvolti / N° campagne on line</t>
  </si>
  <si>
    <t>VI</t>
  </si>
  <si>
    <t>Ore di formazione su politiche di uso consapevole dell’acqua rivolte ai dipendenti e ai fornitori</t>
  </si>
  <si>
    <t>S.1.C.VI</t>
  </si>
  <si>
    <t>Risorse Umane + LAC</t>
  </si>
  <si>
    <t>RELAZIONI ESTERNE E CSR: Ore Linkingwater+Dipendedate
1) Dato 2018
2028h/23402h *100 = 8,6%</t>
  </si>
  <si>
    <t>1) ore formazione tot anno ai dipendenti su politiche di sostenibilità / ore formazioni totali anno *100
2) N° fornitori coinvolti in attività di formazione / N° fornitori totali</t>
  </si>
  <si>
    <t>1) 2018
2) 2020</t>
  </si>
  <si>
    <t>VII</t>
  </si>
  <si>
    <t>Dati sulla soddisfazione del cliente</t>
  </si>
  <si>
    <t>S.1.C.VII</t>
  </si>
  <si>
    <t>RELAZIONI ESTERNE E CSR: 1) CSI
2014:69,2 - 2015:69,1 - 2016:
2) IPCS
2014: 80,78 - 2015: 80,52 - 2016: 82,54 - 2017:84,1 - 2018:85,3</t>
  </si>
  <si>
    <t>1) Indice di Customer Satisfaction
2) Indice di Percezione Complessiva del Servizio (IPCS da CDS e Customer Satisfaction)</t>
  </si>
  <si>
    <r>
      <t xml:space="preserve">2.FACILE COME BERE UN BICCHER D’ACQUA
</t>
    </r>
    <r>
      <rPr>
        <i/>
        <sz val="11"/>
        <color theme="9" tint="-0.249977111117893"/>
        <rFont val="Calibri"/>
        <family val="2"/>
        <scheme val="minor"/>
      </rPr>
      <t>Ambizione</t>
    </r>
    <r>
      <rPr>
        <i/>
        <sz val="11"/>
        <rFont val="Calibri"/>
        <family val="2"/>
        <scheme val="minor"/>
      </rPr>
      <t>: Triplicare il numero degli utenti CAP che dichiarano di bere solo, 
o quasi solo, acqua del rubinetto</t>
    </r>
  </si>
  <si>
    <t>Numero di utenti CAP che dichiarano di bere solo, o quasi, acqua del rubinetto (rilevazione CAP - survey di Customer Satisfaction)</t>
  </si>
  <si>
    <t>PER UNA MAGGIOR CONSAPEVOLEZZA DEI CITTADINI</t>
  </si>
  <si>
    <t>- Ampliamento delle informazioni disponibili online e offline
- Campagne di educazione e comunicazione mirate sulla promozione dell’acqua del rubinetto
- Coinvolgimento degli attori della filiera e del territorio (dipendenti, utenti, fornitori, istituzioni, scuole, opinione pubblica) 
- Promozione e valorizzazione delle Case dell’Acqua</t>
  </si>
  <si>
    <t>Numero di iniziative di sensibilizzazione promosse nel territorio</t>
  </si>
  <si>
    <t>S.2.A.I</t>
  </si>
  <si>
    <t xml:space="preserve">RELAZIONI ESTERNE E CSR: eventi a largo pubblico (Wired, Ecomondo, tour centri commerciali); eventi per stakeholder (presentazione piano di sostenibilità, evento Innovazione in Salazzurra, Italia Futura RCS) </t>
  </si>
  <si>
    <t>N° iniziative</t>
  </si>
  <si>
    <t>numero</t>
  </si>
  <si>
    <t xml:space="preserve">Ore di formazione di dipendenti e fornitori dedicate a politiche di uso consapevole dell’acqua </t>
  </si>
  <si>
    <t>S.2.A.II</t>
  </si>
  <si>
    <t>[vedi KPI S.1.C.VI]</t>
  </si>
  <si>
    <t>Numero di studenti formati nelle scuole coinvolte</t>
  </si>
  <si>
    <t>S.2.A.III</t>
  </si>
  <si>
    <t>[vedi KPI S.1.C.I]</t>
  </si>
  <si>
    <t>S.2.A.IV</t>
  </si>
  <si>
    <t>[vedi KPI S.1.C.II]</t>
  </si>
  <si>
    <t>S.2.A.V</t>
  </si>
  <si>
    <t>[vedi KPI S.1.C.V]</t>
  </si>
  <si>
    <t>Numero di dispositivi per il risparmio idrico consegnati agli utenti</t>
  </si>
  <si>
    <t>S.2.A.VI</t>
  </si>
  <si>
    <t>[vedi KPI S.1.C.III]</t>
  </si>
  <si>
    <t>Numero di grandi utenti assistiti con consulenza personalizzata</t>
  </si>
  <si>
    <t>S.2.A.VII</t>
  </si>
  <si>
    <t>[vedi KPI S.1.C.IV]</t>
  </si>
  <si>
    <t>INIZIATIVE A SOSTEGNO DELLA QUALITÀ DELL’ACQUA</t>
  </si>
  <si>
    <t xml:space="preserve">- Implementazione dei Water Safety Plan
- Estensione e miglioramento dei controlli
- Investimenti in ricerca e sviluppo per la ricerca e la rimozione dei nuovi inquinanti
- Realizzazione di sistemi di analisi on line per un monitoraggio costante e tempestivo 
- Avanzati programmi di analisi
- Promozione di un servizio di analisi dell’acqua a richiesta presso gli utenti </t>
  </si>
  <si>
    <t>% numero dei parametri analizzati e monitorati rispetto a quelli obiettivo.</t>
  </si>
  <si>
    <t>S.2.B.I</t>
  </si>
  <si>
    <t>OBIETTIVO DI RICERCA E SVILUPPO: Estensione dei parametri accreditati dai laboratori --&gt; COMMENTO OLIVA: obiettivo direttamente collegato a S.2.B.I in termini di avanzamento % dello stesso. rimane però da chiarire con Lanuzza/Chiuch qual è il numero dei parametri obiettivo che vedo scritto di seguito nella definizione  % numero dei parametri analizzati e monitorati rispetto a quelli obiettivo. nel senso quali sono i parametri obiettivo? il decreto 31/2001 non parla di parametri obiettivo e noi già li facciamo tutti. vogliamo parlare anche di parametri accreditati?</t>
  </si>
  <si>
    <t>N° nuovi parametri analizzati / N° totale parametri obiettivo</t>
  </si>
  <si>
    <t>% di sonde on line presenti nei pozzi e in rete</t>
  </si>
  <si>
    <t>S.2.B.II</t>
  </si>
  <si>
    <t>Acquedotto e Ricerca e Sviluppo</t>
  </si>
  <si>
    <t xml:space="preserve">Operational Intelligence </t>
  </si>
  <si>
    <t>Attività che dal 2020 verrà gestita dall'ufficio WSP
RICERCA E SVILUPPO: obiettivo legato a questo KPI:  implementazione di un sistema di early warning dedicato alla rilevazione dei ferrobatteri presso due pozzi pilota (Cusano/Paderno) con misura di parametri marker; preparazione di un report di sintesi dei dati storici già acquisiti
CHIUCH: obiettivo che se raggiunto con esiti positivi potrebbe trasformarsi in un early warning da estendere agli altri pozzi per arrivare alla copertura fino al 2033</t>
  </si>
  <si>
    <t>? 1) N° pozzi monitorati on line / N° pozzi totali
? 2) km di rete monitorati on line / km di rete totale</t>
  </si>
  <si>
    <t>1) 2020
2) 2022</t>
  </si>
  <si>
    <t>1) 2033
2) 2033</t>
  </si>
  <si>
    <t>1)
2)</t>
  </si>
  <si>
    <t>1)
2) prematuro - in corso sperimentazione politecnico</t>
  </si>
  <si>
    <t>Numero delle analisi dell’acqua effettuate in abitazioni private</t>
  </si>
  <si>
    <t>S.2.B.III</t>
  </si>
  <si>
    <t xml:space="preserve"> Direzione Commerciale</t>
  </si>
  <si>
    <t>Il numero delle analisi eseguite a pagamento a casa dei clienti non può essere un obiettivo di laboratorio in quanto è indipendente dalle prestazioni del laboratorio ed è subordinato alla scelta del cliente di accedere al servizio; potrebbe esserlo il rispetto dei   tempi di consegna dei risultati</t>
  </si>
  <si>
    <t>1) Numero di analisi
2) Rispetto dei tempi delle analisi</t>
  </si>
  <si>
    <t>Numero
%</t>
  </si>
  <si>
    <t>Percezione della qualità dell’acqua rilevata con indagini presso gli utenti</t>
  </si>
  <si>
    <t>S.2.B.IV</t>
  </si>
  <si>
    <t>N° indagini effettuate</t>
  </si>
  <si>
    <r>
      <t xml:space="preserve">3.SEMPRE PIÙ VICINI ALLE ESIGENZE DELLE COMUNITÀ
</t>
    </r>
    <r>
      <rPr>
        <i/>
        <sz val="11"/>
        <color theme="9" tint="-0.249977111117893"/>
        <rFont val="Calibri"/>
        <family val="2"/>
        <scheme val="minor"/>
      </rPr>
      <t>Ambizione</t>
    </r>
    <r>
      <rPr>
        <i/>
        <sz val="11"/>
        <rFont val="Calibri"/>
        <family val="2"/>
        <scheme val="minor"/>
      </rPr>
      <t>: Servire con soluzioni su misura una percentuale sempre maggiore 
di famiglie in difficoltà e di utenti collettivi</t>
    </r>
  </si>
  <si>
    <t>Gli utenti collettivi e in difficoltà con soluzioni su misura (rilevazione CAP)</t>
  </si>
  <si>
    <t xml:space="preserve">SOLUZIONI SU MISURA PER GLI UTENTI PIÙ FRAGILI E LE STRUTTURE COLLETTIVE </t>
  </si>
  <si>
    <t>- Mappatura degli utenti in difficoltà, abilitata dalla diffusione dei contatori smart
- Individuazione di politiche personalizzate per aiutare gli utenti in difficoltà al rientro dalla morosità
- Attività di dialogo porta a porta per gli utenti più fragili per la valutazione congiunta di un percorso di rientro
- Prevenzione delle situazioni critiche attraverso l’individuazione precoce dei casi di difficoltà, abilitata anche dallo smart metering
- Introduzione di nuove forme di assicurazioni sulle perdite</t>
  </si>
  <si>
    <t>% di utenti morosi</t>
  </si>
  <si>
    <t>S.3.A.I</t>
  </si>
  <si>
    <t>1) N° utenze morose utenze domestico residente/ N° utenze domestico residente
2) N° utenze morose utenze uso condominiale / n° utenze uso condominiale
3) N° utenze morose utenze collettive / n° utenze collettive</t>
  </si>
  <si>
    <t>Numero di strutture collettive, scuole, pubblica amministrazione, grandi consumatori, famiglie in difficoltà</t>
  </si>
  <si>
    <t>S.3.A.II</t>
  </si>
  <si>
    <t>commerciale: QUALE SAREBBE L'OBIETTIVO?
1 step fare la mappattura</t>
  </si>
  <si>
    <t>1) N° strutture collettive coivolte con soluzioni su misura/ N° totale utenze collettive servite
2) N° famiglie in difficoltà coinvolte con soluzioni su misura/ N° totale famiglie in difficoltà</t>
  </si>
  <si>
    <t>Numero di analisi dell’acqua nelle scuole e nei condomini</t>
  </si>
  <si>
    <t>S.3.A.III</t>
  </si>
  <si>
    <t>N° analisi acqua effettuate nelle scuole/N° totale scuole servite</t>
  </si>
  <si>
    <t>N°campioni/N°scuole</t>
  </si>
  <si>
    <t>Direzione Commerciale + Ricerca e Sviluppo</t>
  </si>
  <si>
    <t>commerciale: VA DEFINITO PERIODO TEMPORALE</t>
  </si>
  <si>
    <t>N° condomini che hanno effettuato analisi acqua almeno 1 volta / N° condomini serviti (utenze con amministratore)</t>
  </si>
  <si>
    <t>Numero di segnalazioni di perdite notturne (da smart meter) o consumi anomali effettuate entro 24 ore dalla loro rilevazione</t>
  </si>
  <si>
    <t>S.3.A.IV</t>
  </si>
  <si>
    <t>Obiettivo collegato al KPI S.1.A.I
MUZZATTI: Neccessaria implementazione del SUAL ( Sistema unico Acquisizione Letture) per rendere le trasmissioni a commerciale strutturate</t>
  </si>
  <si>
    <t>N° segnalazioni entro 24h / N° segnalazioni totali</t>
  </si>
  <si>
    <t>Numero di segnalazioni di consumi sopra eccedenza</t>
  </si>
  <si>
    <t>S.3.A.V</t>
  </si>
  <si>
    <t>Specificare le tipologie di segnalazioni che possono esistere da inserire in segnalazioni TOTALI; verificare se è possibile accorparlo al KPI S.3.A.IV</t>
  </si>
  <si>
    <t>Da valutare dopo svilupppo nuovi sistemi monitoraggio consumi</t>
  </si>
  <si>
    <t>Numero di comuni interessati da programmi per la riduzione degli sprechi idrici</t>
  </si>
  <si>
    <t>S.3.A.VI</t>
  </si>
  <si>
    <t>N° comuni con programmi di riduzione sprechi / N° comuni tot con Servizio ACQ CAP</t>
  </si>
  <si>
    <t>100% Comuni serviti che hanno aderito al progetto ACQUA IN COMUNE</t>
  </si>
  <si>
    <t>Numero di persone coinvolte in attività di gamification</t>
  </si>
  <si>
    <t>S.3.A.VII</t>
  </si>
  <si>
    <t>N° persone reclutate / N° persone servite tot</t>
  </si>
  <si>
    <t>2020 (sperimentale)</t>
  </si>
  <si>
    <t>universo sperimentale di circa 1000 utenze</t>
  </si>
  <si>
    <t>essendo sperimentale non possibile stima</t>
  </si>
  <si>
    <t>VIII</t>
  </si>
  <si>
    <t>Numero di utenti in difficoltà profilati grazie all’uso delle nuove tecnologie introdotte</t>
  </si>
  <si>
    <t>S.3.A.VIII</t>
  </si>
  <si>
    <t>DA DEFINIRE</t>
  </si>
  <si>
    <t xml:space="preserve">Da valutare dopo svilupppo nuovi sistemi informativi </t>
  </si>
  <si>
    <t>INIZIATIVE PER DIPENDENTI E FORNITORI</t>
  </si>
  <si>
    <t>- Sviluppo e aggiornamento delle competenze
- Valorizzazione dei talenti
- Promozione delle pari opportunità
- Bilanciamento tra vita privata e lavoro
- Programmi di welfare</t>
  </si>
  <si>
    <t>Indice ponderato di gravità e frequenza degli infortuni per dipendenti e fornitori</t>
  </si>
  <si>
    <t>S.3.B.I</t>
  </si>
  <si>
    <t>QAS</t>
  </si>
  <si>
    <t>Dipendenti</t>
  </si>
  <si>
    <t>IF * IG = Indice di Frequenza * Indice di Gravità (dipendenti)</t>
  </si>
  <si>
    <t>LAC</t>
  </si>
  <si>
    <t>Fornitori</t>
  </si>
  <si>
    <t>IF * IG = Indice di Frequenza * Indice di Gravità (fornitori)</t>
  </si>
  <si>
    <t>% di dipendenti coinvolti in programmi di promozione del benessere</t>
  </si>
  <si>
    <t>S.3.B.II</t>
  </si>
  <si>
    <t>Risorse Umane</t>
  </si>
  <si>
    <t>Relazioni esterne e CSR</t>
  </si>
  <si>
    <t>N° dipendenti coinvolti / N° dipendenti totali</t>
  </si>
  <si>
    <t>memo: fino ad oggi 30,30% per sport e formazione, 44,24% compresa prevenzione (esami sangue)</t>
  </si>
  <si>
    <t>% di dipendenti coinvolti in programmi di active ageing</t>
  </si>
  <si>
    <t>S.3.B.III</t>
  </si>
  <si>
    <t>IT</t>
  </si>
  <si>
    <t>da definire il range di dipendenti che possono essere coinvolti da queste attività</t>
  </si>
  <si>
    <t>N° dipendenti coinvolti / N° dipendenti "senior"</t>
  </si>
  <si>
    <t>memo: accordo  accompagnamento uscite/nuovi ingressi post Q100</t>
  </si>
  <si>
    <t xml:space="preserve">% di dipendenti “digitali” </t>
  </si>
  <si>
    <t>S.3.B.IV</t>
  </si>
  <si>
    <t>N° ore di formazione "digital" / N° ore formazione totali</t>
  </si>
  <si>
    <t>memo: progetto digital assestment in fase di definizione</t>
  </si>
  <si>
    <t xml:space="preserve">% di donne in ruoli di leadership </t>
  </si>
  <si>
    <t>S.3.B.V</t>
  </si>
  <si>
    <t>1) N° dirigenti donne / N° dirigenti totali
2) N° direttivi donne / N° direttivi totali</t>
  </si>
  <si>
    <t>Premi e riconoscimenti esterni per le iniziative promosse</t>
  </si>
  <si>
    <t>S.3.B.VI</t>
  </si>
  <si>
    <t>N° premi-riconoscimenti ricevuti (HR)</t>
  </si>
  <si>
    <t>N°premi</t>
  </si>
  <si>
    <t>memo: Top Employers - Certificazione WHP - Certificazione Eeasy Welfare (verificare)</t>
  </si>
  <si>
    <r>
      <t xml:space="preserve">LEGENDA Colonna L dei Fogli: </t>
    </r>
    <r>
      <rPr>
        <b/>
        <i/>
        <sz val="9"/>
        <color theme="0"/>
        <rFont val="Calibri"/>
        <family val="2"/>
        <scheme val="minor"/>
      </rPr>
      <t>SENSIBILI</t>
    </r>
    <r>
      <rPr>
        <b/>
        <sz val="9"/>
        <color theme="0"/>
        <rFont val="Calibri"/>
        <family val="2"/>
        <scheme val="minor"/>
      </rPr>
      <t xml:space="preserve">, </t>
    </r>
    <r>
      <rPr>
        <b/>
        <i/>
        <sz val="9"/>
        <color theme="0"/>
        <rFont val="Calibri"/>
        <family val="2"/>
        <scheme val="minor"/>
      </rPr>
      <t>RESILIENTI</t>
    </r>
    <r>
      <rPr>
        <b/>
        <sz val="9"/>
        <color theme="0"/>
        <rFont val="Calibri"/>
        <family val="2"/>
        <scheme val="minor"/>
      </rPr>
      <t xml:space="preserve">, </t>
    </r>
    <r>
      <rPr>
        <b/>
        <i/>
        <sz val="9"/>
        <color theme="0"/>
        <rFont val="Calibri"/>
        <family val="2"/>
        <scheme val="minor"/>
      </rPr>
      <t>INNOVATORI</t>
    </r>
  </si>
  <si>
    <r>
      <t xml:space="preserve">KPI del PdS non associato ad alcuna attività esistente in azienda = attività/processi </t>
    </r>
    <r>
      <rPr>
        <b/>
        <sz val="9"/>
        <color theme="1"/>
        <rFont val="Calibri"/>
        <family val="2"/>
        <scheme val="minor"/>
      </rPr>
      <t>NUOVI</t>
    </r>
    <r>
      <rPr>
        <sz val="9"/>
        <color theme="1"/>
        <rFont val="Calibri"/>
        <family val="2"/>
        <scheme val="minor"/>
      </rPr>
      <t xml:space="preserve"> da implementare ex novo</t>
    </r>
  </si>
  <si>
    <r>
      <t xml:space="preserve">KPI del PdS </t>
    </r>
    <r>
      <rPr>
        <b/>
        <sz val="9"/>
        <color theme="1"/>
        <rFont val="Calibri"/>
        <family val="2"/>
        <scheme val="minor"/>
      </rPr>
      <t>NON</t>
    </r>
    <r>
      <rPr>
        <sz val="9"/>
        <color theme="1"/>
        <rFont val="Calibri"/>
        <family val="2"/>
        <scheme val="minor"/>
      </rPr>
      <t xml:space="preserve"> </t>
    </r>
    <r>
      <rPr>
        <b/>
        <sz val="9"/>
        <color theme="1"/>
        <rFont val="Calibri"/>
        <family val="2"/>
        <scheme val="minor"/>
      </rPr>
      <t>presidiato</t>
    </r>
    <r>
      <rPr>
        <sz val="9"/>
        <color theme="1"/>
        <rFont val="Calibri"/>
        <family val="2"/>
        <scheme val="minor"/>
      </rPr>
      <t xml:space="preserve"> attraverso un indicatore negli Obiettivi di Gruppo-Settore anno 2019</t>
    </r>
  </si>
  <si>
    <r>
      <t xml:space="preserve">KPI del PdS </t>
    </r>
    <r>
      <rPr>
        <b/>
        <sz val="9"/>
        <color theme="1"/>
        <rFont val="Calibri"/>
        <family val="2"/>
        <scheme val="minor"/>
      </rPr>
      <t>riconducibile</t>
    </r>
    <r>
      <rPr>
        <sz val="9"/>
        <color theme="1"/>
        <rFont val="Calibri"/>
        <family val="2"/>
        <scheme val="minor"/>
      </rPr>
      <t xml:space="preserve"> ad un indicatore già ESISTENTE negli Obiettivi di Gruppo-Settore anno 2019</t>
    </r>
  </si>
  <si>
    <t>Piano di Sostenibilità 2033 - RESILIENTI</t>
  </si>
  <si>
    <t>Settore/Ufficio assegnatario del KPI</t>
  </si>
  <si>
    <r>
      <rPr>
        <b/>
        <sz val="11"/>
        <color rgb="FF00B050"/>
        <rFont val="Calibri"/>
        <family val="2"/>
        <scheme val="minor"/>
      </rPr>
      <t>1.CHIUDERE IL CERCHIO</t>
    </r>
    <r>
      <rPr>
        <b/>
        <sz val="11"/>
        <color theme="9" tint="-0.249977111117893"/>
        <rFont val="Calibri"/>
        <family val="2"/>
        <scheme val="minor"/>
      </rPr>
      <t xml:space="preserve">
</t>
    </r>
    <r>
      <rPr>
        <i/>
        <sz val="11"/>
        <color rgb="FF00B050"/>
        <rFont val="Calibri"/>
        <family val="2"/>
        <scheme val="minor"/>
      </rPr>
      <t>Ambizione</t>
    </r>
    <r>
      <rPr>
        <i/>
        <sz val="11"/>
        <rFont val="Calibri"/>
        <family val="2"/>
        <scheme val="minor"/>
      </rPr>
      <t>: Ridefinire i flussi in entrata e in uscita delle attività di CAP per recuperare 
la maggior quantità possibile di materia ed energia</t>
    </r>
  </si>
  <si>
    <r>
      <t>Tonnellate di CO</t>
    </r>
    <r>
      <rPr>
        <vertAlign val="subscript"/>
        <sz val="10"/>
        <color rgb="FF00B050"/>
        <rFont val="Calibri"/>
        <family val="2"/>
        <scheme val="minor"/>
      </rPr>
      <t>2</t>
    </r>
    <r>
      <rPr>
        <sz val="10"/>
        <color rgb="FF00B050"/>
        <rFont val="Calibri"/>
        <family val="2"/>
        <scheme val="minor"/>
      </rPr>
      <t xml:space="preserve"> equivalente corrispondenti all’impatto delle attività CAP (rilevazione CAP)</t>
    </r>
  </si>
  <si>
    <t>Baseline:
26.800 ton</t>
  </si>
  <si>
    <t xml:space="preserve">MIGLIORAMENTO DELL’EFFICIENZA ENERGETICA E DELLE PERFORMANCE OPERATIVE </t>
  </si>
  <si>
    <t>- Motori nuovi ad alta efficienza
- Continua ottimizzazione dei processi
- Introduzione di una nuova logica nella gestione dei pompaggi 
- Gestione bioraria delle pressioni
- Installazione su tutti i depuratori di sistemi di controllo più efficienti 
- Uso del biometano prodotto a Bresso nelle esigenze energetiche aziendali</t>
  </si>
  <si>
    <r>
      <t>Consumi energetici dell’acquedotto (kWh/m</t>
    </r>
    <r>
      <rPr>
        <vertAlign val="superscript"/>
        <sz val="10"/>
        <rFont val="Calibri"/>
        <family val="2"/>
        <scheme val="minor"/>
      </rPr>
      <t>3</t>
    </r>
    <r>
      <rPr>
        <sz val="10"/>
        <rFont val="Calibri"/>
        <family val="2"/>
        <scheme val="minor"/>
      </rPr>
      <t xml:space="preserve"> immesso in rete)</t>
    </r>
  </si>
  <si>
    <t>R.1.A.I</t>
  </si>
  <si>
    <t>Operational Intelligence</t>
  </si>
  <si>
    <t>CHIUCH: indicatore che in futuro sarà difficile monitorare. Introducendo sistemi di disinfezione presso gli impianti l'energia utilizzata aumenterà. Fino ad oggi  è stato possibile mantenerlo perchè i nuovi trattamenti introdotti sono stati pochi (impianti cromo). Qui devo parlare con Muzzatti per trovare un altro inidicatore per misurare l'efficienza energetica</t>
  </si>
  <si>
    <t>kWh acquedotto/m3 acqua immessa in rete</t>
  </si>
  <si>
    <t>kWh/m3</t>
  </si>
  <si>
    <t># -1% rispetto ad anno precedente (-6,5% vs 2015)</t>
  </si>
  <si>
    <r>
      <t>Consumi energetici degli impianti di depurazione (kWh/m</t>
    </r>
    <r>
      <rPr>
        <vertAlign val="superscript"/>
        <sz val="10"/>
        <rFont val="Calibri"/>
        <family val="2"/>
        <scheme val="minor"/>
      </rPr>
      <t>3</t>
    </r>
    <r>
      <rPr>
        <sz val="10"/>
        <rFont val="Calibri"/>
        <family val="2"/>
        <scheme val="minor"/>
      </rPr>
      <t xml:space="preserve"> trattato)</t>
    </r>
  </si>
  <si>
    <t>R.1.A.II</t>
  </si>
  <si>
    <t>Depurazione e Fognatura</t>
  </si>
  <si>
    <t>Da valutare come affiancare  anche l'indicatore kWh/COD abbattuto per tener conto dell'effetto diluizione portate/precipitazioni/parassite.
MUZZATTI: Abbiamo l'indicatore che tiene conto del COD e dell Azoto rimossi ma è poco stabile. Potremmo trovare formula che possa compensare gli effetti</t>
  </si>
  <si>
    <t>kWh impianti dep/m3 acqua trattata e/o kWh/ton COD abbattuto</t>
  </si>
  <si>
    <t># -0.4% rispetto ad anno precedente (-5,5% vs 2015)
-0,4 oppure -0,5?
Muzzatti: Essendo partiti i processi OSCAR protremmo puntare al -1%</t>
  </si>
  <si>
    <t>&lt;= 2020
Da allineare con nuovi investimenti</t>
  </si>
  <si>
    <t>Veicoli a basso impatto sul totale parco mezzi</t>
  </si>
  <si>
    <t>R.1.A.III</t>
  </si>
  <si>
    <t>Servizi Generali e Operativi (IT)</t>
  </si>
  <si>
    <t>N° veicoli basso impatto / N° totale mezzi</t>
  </si>
  <si>
    <t>Riduzione della Carbon Footprint delle attività di ufficio, anche grazie a una nuova sede più efficiente</t>
  </si>
  <si>
    <t>R.1.A.IV</t>
  </si>
  <si>
    <t>Operational Intelligence + QAS + Relazioni Esterne e CSR</t>
  </si>
  <si>
    <t>LANUZZA: da verificare con Muzzatti e Gruppo come declinare obiettivo e chi prende leadership. Inizio previsto anno 2022 (prima del 2022 calcolre gli attuali valori di CO2); da confronto con Muzzatti l'obiettivo è da definire nel dettaglio</t>
  </si>
  <si>
    <t>riduzione Carbon Footprint nell'anno rispetto all'anno precedente</t>
  </si>
  <si>
    <t xml:space="preserve">COMPENSAZIONE PER LE EMISSIONI NON ELIMINABILI E GREEN PUBLIC PROCUREMENT </t>
  </si>
  <si>
    <t>- Realizzazione di progetti di compensazione delle emissioni certificati
- Green Public Procurement</t>
  </si>
  <si>
    <r>
      <t>CO</t>
    </r>
    <r>
      <rPr>
        <vertAlign val="subscript"/>
        <sz val="10"/>
        <rFont val="Calibri"/>
        <family val="2"/>
        <scheme val="minor"/>
      </rPr>
      <t>2</t>
    </r>
    <r>
      <rPr>
        <sz val="10"/>
        <rFont val="Calibri"/>
        <family val="2"/>
        <scheme val="minor"/>
      </rPr>
      <t xml:space="preserve"> equivalente residua compensata</t>
    </r>
  </si>
  <si>
    <t>R.1.B.I</t>
  </si>
  <si>
    <t>Operational Intelligence + QAS  +  Area Tecnica</t>
  </si>
  <si>
    <t>CO2  residua compensata nell'anno rispetto all'anno precedente</t>
  </si>
  <si>
    <t xml:space="preserve">RECUPERO DI MATERIA ED ENERGIA </t>
  </si>
  <si>
    <t>- Gestione più efficiente dei rifiuti
- Valorizzazione di rifiuti per la produzione di energia e di componenti chimici
- Trasformazione dei depuratori in impianti di recupero di sostanze riutilizzabili
- Recupero di calore dalle fognature
- Riutilizzo dell’acqua depurata
- Carbon Footprint complessiva del Gruppo 
- Iniziative per l'agricoltura sostenibile</t>
  </si>
  <si>
    <t>Energia ricavata da fonti interne all'azienda (digestione anaerobica, fotovoltaico, cogenerazione di metano)</t>
  </si>
  <si>
    <t>R.1.C.I</t>
  </si>
  <si>
    <t>kWh di energia da fonti interne / kWh energia consumata tot</t>
  </si>
  <si>
    <t>5% (valore 2018)</t>
  </si>
  <si>
    <t>da definire in funzione degli investimenti realizzati nel 2020</t>
  </si>
  <si>
    <t>Energia prodotta in forma di calore per il teleriscaldamento</t>
  </si>
  <si>
    <t>R.1.C.II</t>
  </si>
  <si>
    <t>Area Tecnica + Depurazione e Fognatura</t>
  </si>
  <si>
    <t>LANUZZA: Legato a progetto NET ciome tempistiche. Inserire milestone nel 2020 su progetto NET. Target 2020: completamento opere preliminari.</t>
  </si>
  <si>
    <t>kWh energia per teleriscaldamento / kWh energia ricavata da fonti interne</t>
  </si>
  <si>
    <t>Completamento opere preliminari</t>
  </si>
  <si>
    <t>5000 MWh</t>
  </si>
  <si>
    <t>Energia termica recuperata dalle acque fognarie e depurate</t>
  </si>
  <si>
    <t>R.1.C.III</t>
  </si>
  <si>
    <t>Area Tecnica e OI</t>
  </si>
  <si>
    <t>Da bilanciare bene con indicatore R.1.A.II dato che a maggior calore recuperato da pompe di calore, maggior consumi elettrici
LANUZZA: legato a pompe di calore su dep</t>
  </si>
  <si>
    <t>kWh Energia termica recuperata dalle acque fognarie e depurate all'anno</t>
  </si>
  <si>
    <t>kWh</t>
  </si>
  <si>
    <t>Partendo dai valori dati dalle pompe di calore già instalalte a Bresso e Robecco (c.a. 11.00 Mwh termici)  target 2021  da definire in funzione della fattbilità di Peschiera</t>
  </si>
  <si>
    <t>Acqua riutilizzabile sul totale dei volumi trattati</t>
  </si>
  <si>
    <t>R.1.C.IV</t>
  </si>
  <si>
    <t xml:space="preserve">m3 acqua riutilizzabile / m3 tot trattati </t>
  </si>
  <si>
    <t>28,2%
Considerando Basiglio + Linea 2 Peschiera</t>
  </si>
  <si>
    <t>Riduzione della produzione di rifiuti da sabbie</t>
  </si>
  <si>
    <t>R.1.C.V</t>
  </si>
  <si>
    <t>LANUZZA: End of waste dovrebbe aver sbloccato situazione, speriamo di avere autorizzazione Robecco entro fine anno</t>
  </si>
  <si>
    <t>ton sabbie recuperate / ton sabbie totali (recupero + smaltimento)</t>
  </si>
  <si>
    <t>Riduzione della produzione rifiuti da fanghi grazie alla loro valorizzazione come prodotto</t>
  </si>
  <si>
    <t>R.1.C.VI</t>
  </si>
  <si>
    <t>OLIVA: obiettivo Ricerca e Sviluppo: Implementazione progetto finanziato Call Hub Regione Lombardia CE4WE:  Recupero oli e grassi da impianti di depurazione per la produzione di biodiesel</t>
  </si>
  <si>
    <t>ton fanghi recuperati in prodotti / ton fanghi totali (recupero + smaltimento)</t>
  </si>
  <si>
    <t>23%
Comprende i fanghi trasformati in prodotto in loco (agrosistemi) e all'esterno (compost). esclude i fanghi trasportati internamente a essiccatore.</t>
  </si>
  <si>
    <t>Volumi di materia organica differente da fanghi trattata per il recupero di materia ed energia</t>
  </si>
  <si>
    <t>R.1.C.VII</t>
  </si>
  <si>
    <t>Area Tecnica</t>
  </si>
  <si>
    <t>LANUZZA: Trasformiamo in avanzamento Biopiattaforma per 2020? nel 2020 Danone  poi dal 2023 CORE
OLIVA: obiettivo Ricerca e Sviluppo: Implementazione progetto finanziato Call Hub Regione Lombardia CE4WE:  Recupero oli e grassi da impianti di depurazione per la produzione di biodiesel</t>
  </si>
  <si>
    <t>Tonnellate di materia organica differente da fanghi trattata per il recupero di materia ed energia all'anno</t>
  </si>
  <si>
    <t>Ton</t>
  </si>
  <si>
    <t>Prodotti chimici organici prodotti</t>
  </si>
  <si>
    <t>R.1.C.VIII</t>
  </si>
  <si>
    <t>LANUZZA: VFA sesto dal 2020 e VFA robecco dal 2021</t>
  </si>
  <si>
    <t>Tonnellate Prodotti chimici organici prodotti all'anno</t>
  </si>
  <si>
    <t>IX</t>
  </si>
  <si>
    <t>Volumi di zolfo di origine organica recuperati</t>
  </si>
  <si>
    <t>R.1.C.IX</t>
  </si>
  <si>
    <t>LANUZZA: Sesto, Bresso, Peschiera</t>
  </si>
  <si>
    <t>Volumi di zolfo di origine organica recuperati /  Volumi di zolfo di prodotti</t>
  </si>
  <si>
    <t>X</t>
  </si>
  <si>
    <r>
      <t>Dati sui risultati di iniziative promosse per favorire la mobilità sostenibile e CO</t>
    </r>
    <r>
      <rPr>
        <vertAlign val="subscript"/>
        <sz val="10"/>
        <rFont val="Calibri"/>
        <family val="2"/>
        <scheme val="minor"/>
      </rPr>
      <t>2</t>
    </r>
    <r>
      <rPr>
        <sz val="10"/>
        <rFont val="Calibri"/>
        <family val="2"/>
        <scheme val="minor"/>
      </rPr>
      <t xml:space="preserve"> equivalente residua compensata</t>
    </r>
  </si>
  <si>
    <t>R.1.C.X</t>
  </si>
  <si>
    <t>Risorse Umane + Servizi Operativi (IT)</t>
  </si>
  <si>
    <t xml:space="preserve"> Operational Intelligence + QAS + Relazioni Esterne e CSR + LAC + Area Tecnica + Servizi Generali</t>
  </si>
  <si>
    <t>con Servizi Operativi IT:
Muzzatti forse il termine compensata non è idoneo, si tratta di tutte le iniziative legate alla mobilità sostenibile dei dipendenti, corretto? ( Esempio Love to Ride?)</t>
  </si>
  <si>
    <t>%  CO2 equivalente residua compensata relativa ad attività ad attività di mobilità sostenibile per anno</t>
  </si>
  <si>
    <t xml:space="preserve">memo: risparmio per samrt working e telelavoro avvicinamenti a casa, formazione e-learning, bici sugli impianti, riduzione percorsi tecnici H2O, bike to work, (Bike challenge)
</t>
  </si>
  <si>
    <r>
      <t xml:space="preserve">2.PROTEGGERE LA RISORSA
</t>
    </r>
    <r>
      <rPr>
        <i/>
        <sz val="11"/>
        <color rgb="FF00B050"/>
        <rFont val="Calibri"/>
        <family val="2"/>
        <scheme val="minor"/>
      </rPr>
      <t>Ambizione</t>
    </r>
    <r>
      <rPr>
        <i/>
        <sz val="11"/>
        <rFont val="Calibri"/>
        <family val="2"/>
        <scheme val="minor"/>
      </rPr>
      <t>: Ridurre di oltre un terzo l’acqua immessa nella rete CAP</t>
    </r>
  </si>
  <si>
    <t>Percentuale di acqua dispersa nella rete sul totale immesso (rilevazione CAP)</t>
  </si>
  <si>
    <t>MAGGIORE QUALITÀ ED EFFICIENZA DEL SERVIZIO</t>
  </si>
  <si>
    <t>- Investimenti specifici per l’identificazione e la rimozione delle perdite
- Anticipo degli obblighi normativi sulla qualità delle acque prodotte e trattate</t>
  </si>
  <si>
    <t>Perdite idriche lineari e percentuali</t>
  </si>
  <si>
    <t>R.2.A.I</t>
  </si>
  <si>
    <t xml:space="preserve">LANUZZA: Partendo da dato trasmesso ad ATO + integrazione UTecnoloigici (M1a = 24,40)  per anno 2018 e decrementato secondo obblighi minimi ARERA (nel 2019  M1a=23.92). ARERA da obiettivo solo su M1a
CHIUCH 1: ok nota AL - ndicato come valore entry
CHIUCH 2: utilizziamo l'indicatore M1a (perché quello critico per CAP e non M1b)
Rimane monitorato dalla struttura e da OI, Entry Level valore di raggiungimento Arera, come Target sarebbe da inserire il 6% comunicato a d ATO, am subordinato agli investimenti di sostituzione rete ( 500 mil €) </t>
  </si>
  <si>
    <t>[indicatori RQTI: M1a e M1b]</t>
  </si>
  <si>
    <r>
      <t xml:space="preserve">M1a = 23,43
</t>
    </r>
    <r>
      <rPr>
        <sz val="9"/>
        <color rgb="FFFF0000"/>
        <rFont val="Calibri"/>
        <family val="2"/>
        <scheme val="minor"/>
      </rPr>
      <t>come valore entry e Target -6%?</t>
    </r>
  </si>
  <si>
    <t>M1a =  22,97</t>
  </si>
  <si>
    <t>Ore di interruzione del servizio</t>
  </si>
  <si>
    <t>R.2.A.II</t>
  </si>
  <si>
    <t>CHIUCH: nel 2019 siamo circa a 0,5, quindi ampiamente in classe A (&lt;6). Terrei monitorato. Non ha molto senso porre un obiettivo</t>
  </si>
  <si>
    <t>[indicatore RQTI: M2]</t>
  </si>
  <si>
    <t>&lt; 6 h
Classe A (mantenimento)</t>
  </si>
  <si>
    <t>Incidenza delle ordinanze di non potabilità</t>
  </si>
  <si>
    <t>R.2.A.III</t>
  </si>
  <si>
    <t>CHIUCH: OK. il valore di entry in questo caso non ha molto significato</t>
  </si>
  <si>
    <t>[indicatore RQTI: M3a]</t>
  </si>
  <si>
    <t>Tasso dei campioni non conformi</t>
  </si>
  <si>
    <t>R.2.A.IV</t>
  </si>
  <si>
    <t xml:space="preserve">Ricerca e Sviluppo + Operational Intelligence </t>
  </si>
  <si>
    <t>[indicatore RQTI: M3b]</t>
  </si>
  <si>
    <t>&lt;0,5</t>
  </si>
  <si>
    <t>Tasso dei parametri non conformi</t>
  </si>
  <si>
    <t>R.2.A.V</t>
  </si>
  <si>
    <t>[indicatore RQTI: M3c]</t>
  </si>
  <si>
    <t>&lt;0,02</t>
  </si>
  <si>
    <t>Frequenza di allagamenti e sversamenti da fognatura</t>
  </si>
  <si>
    <t>R.2.A.VI</t>
  </si>
  <si>
    <t>RICERCA E SVILUPPO: obiettivo legato a questo KPI: Sviluppo di scenari climatici ed idrologici fino a metà secolo atti alla valutazione degli effetti sulla ricarica degli acquiferi. Sviluppo di sistemi predittivi delle emergenze in fognatura in relazione alle bombe di acqua
CHIUCH: obiettivo che si estende al 2021 e 2022 per la gestione delle criticità ambientali sulla rete idropotabile</t>
  </si>
  <si>
    <t>[indicatore RQTI: M4a]</t>
  </si>
  <si>
    <t>&lt;1</t>
  </si>
  <si>
    <t>% degli scaricatori di piena adeguati alla normativa</t>
  </si>
  <si>
    <t>R.2.A.VII</t>
  </si>
  <si>
    <t>PATRIMONIO: istanze  autorizzazioni qualitative  in relazione agli adeguamenti manufatti</t>
  </si>
  <si>
    <t>[indicatore RQTI: M4b]</t>
  </si>
  <si>
    <t>Controllo degli scaricatori di piena</t>
  </si>
  <si>
    <t>R.2.A.VIII</t>
  </si>
  <si>
    <t>[indicatore RQTI: M4c]</t>
  </si>
  <si>
    <t>Tasso di superamento dei limiti nei campioni di acqua reflua scaricata</t>
  </si>
  <si>
    <t>R.2.A.IX</t>
  </si>
  <si>
    <t>LANUZZA: partiamo da risultato 2018 e decrementiamo secondo obblighi minimi ARERA</t>
  </si>
  <si>
    <t>[indicatore RQTI: M6]</t>
  </si>
  <si>
    <t>CLASSE C (-10% vs 2019)</t>
  </si>
  <si>
    <t>CLASSE C (-10% vs 2020)</t>
  </si>
  <si>
    <t xml:space="preserve">GESTIONE DEL RISCHIO RELATIVO ALL’ACQUA POTABILE E REFLUA </t>
  </si>
  <si>
    <t>- Implementazione di sistemi "Early Warning" per l’identificazione anticipata dei problemi di qualità sulla rete
- Miglioramento dei Water Safety Plan
- Ampliamento dei Sanitation Safety Plan</t>
  </si>
  <si>
    <t>% della rete acquedottistica controllata con Early Warning System, Water Safety Plan</t>
  </si>
  <si>
    <t>R.2.B.I</t>
  </si>
  <si>
    <t xml:space="preserve">Acquedotto </t>
  </si>
  <si>
    <t>Ricerca e Sviluppo + Operational Intelligence +  Area Tecnica</t>
  </si>
  <si>
    <t>CHIUCH: far cambiare PdS al 2033 - mettere come ARERA (indicatore G3.2)
Obiettivo che continua nel 2021-2022 con completamento di altri 23 SAC nel 2021 ed altri 23 SAC nel 2022
RICERCA E SVILUPPO: obiettivi legati a questo KPI: introduzione di un sottoblocco di analisi del rischio WSP relativo al sottosuolo/falda, che sia integrato con il blocco captazione (N. DI SAC ANALIZZATI E CON BLOCCO SOTTOSUOLO COMPLETAMENTE UTILIZZABILE) + Utilizzo di modellistica numerica per la perimetrazione delle zone di cattura di tutti i pozzi gestiti da Gruppo CAP, al fine di stabilire origine ed età dell'acqua pompata</t>
  </si>
  <si>
    <t xml:space="preserve">% della rete acquedottistica controllata con Early Warning System, Water Safety Plan </t>
  </si>
  <si>
    <t>1) 71,70% WSP ???_x000D_
2) 59,5% EWS  ???</t>
  </si>
  <si>
    <t>Volumi trattati dai depuratori monitorati online</t>
  </si>
  <si>
    <t>R.2.B.II</t>
  </si>
  <si>
    <t>Operational Intelligence + Depurazione</t>
  </si>
  <si>
    <t>OLIVA: Obiettivo di Ricerca e Sviluppo = 86% grazie a sonde installate in campo e collegate al telecontrollo: questo obiettivo prosegue nel 2020 e nel 2021 con un avanzamento % del 6% annuo. alla fine del 2021 avremo il 98% di m3 monitorati</t>
  </si>
  <si>
    <t>m3 acqua trattata monitorati online / m3 acqua trattata tot</t>
  </si>
  <si>
    <t>86% grazie a sonde installate in campo e collegate al telecontrollo</t>
  </si>
  <si>
    <t>Volumi trattati in Sanitation Safety Plan</t>
  </si>
  <si>
    <t>R.2.B.III</t>
  </si>
  <si>
    <t xml:space="preserve">Ricerca e Sviluppo </t>
  </si>
  <si>
    <t>Ricerca e Sviluppo + Area Tecnica + Depurazione e  Fognatura</t>
  </si>
  <si>
    <t>LANUZZA: solo Peschiera pianificato al momento
OLIVA: Obiettivo di Ricerca e Sviluppo propedeutico al R.2.B.III: Implementazione Sanitation Safety Plan (Coordinamento delle 2 fasi di trial analysis  previste dalle matrici qualitatitive e quantitativa per due campagne di prelievi e preparazione di due report. Valutazione delle azioni di mitigazione del rischio e produzione del documento di risk assessment )</t>
  </si>
  <si>
    <t>m3 coperti da Sanitation Safety Plan / m3 trattati tot</t>
  </si>
  <si>
    <t xml:space="preserve">Coordinamento delle 2 fasi di trial analysis  previste dalle matrici qualitatitive e quantitativa per due campagne di prelievi e preparazione di due report. Valutazione delle azioni di mitigazione del rischio e produzione del documento di risk assessment </t>
  </si>
  <si>
    <t>MANUTENZIONE PREDITTIVA</t>
  </si>
  <si>
    <t>- Gestione degli asset secondo logiche di prevenzione su tutta la rete
- Investimenti per il mantenimento in efficienza della rete</t>
  </si>
  <si>
    <t>% di asset coperti dal nuovo Software di Asset Management</t>
  </si>
  <si>
    <t>R.2.C.I</t>
  </si>
  <si>
    <t>Depurazione e Fognatura + Acquedotto + UTM + Patrimonio</t>
  </si>
  <si>
    <t>A lungo termine: indicatore complessivo +  ogni settore avrà il suo monitoraggio --&gt; Settore Dep e Fog ha: tot depuratori, tot sollevamenti fognari, tot vasche volane; UTM ha tot palazzine; ACQ ha tot torri, impianti di potabilizzazione e centrali di trattamento; PATRIMONIO: fornisce l'elenco degli asset ufficiale
TESSERA: Essendo un progetto che ancora non ha un aggiudicatario di gara, questo obiettivo è legato al macro obiettivo di cui alla riga 10 del foglio IT</t>
  </si>
  <si>
    <t>N° asset livello 0 / N° asset totali
(totale + per Settore)</t>
  </si>
  <si>
    <t>Implementazione Software Asset Management</t>
  </si>
  <si>
    <t>30% degli asset coperti</t>
  </si>
  <si>
    <t>60% degli asset coperti</t>
  </si>
  <si>
    <t>2023: 100% degli asset coperti</t>
  </si>
  <si>
    <t xml:space="preserve">Incidenza degli investimenti realizzati sul programmato </t>
  </si>
  <si>
    <t>R.2.C.II</t>
  </si>
  <si>
    <t xml:space="preserve">Area Tecnica </t>
  </si>
  <si>
    <t>Acquedotto + Pianificazione e controllo + Depurazione e Fognatura</t>
  </si>
  <si>
    <t>LANUZZA: numero viene fornito da Pattano</t>
  </si>
  <si>
    <t>85% del Piano Investimenti
(totale + per Settore)</t>
  </si>
  <si>
    <t>85% del piano investimenti</t>
  </si>
  <si>
    <r>
      <t xml:space="preserve">3.CITTÀ RESILIENTI 
</t>
    </r>
    <r>
      <rPr>
        <i/>
        <sz val="11"/>
        <color rgb="FF00B050"/>
        <rFont val="Calibri"/>
        <family val="2"/>
        <scheme val="minor"/>
      </rPr>
      <t>Ambizione</t>
    </r>
    <r>
      <rPr>
        <i/>
        <sz val="11"/>
        <rFont val="Calibri"/>
        <family val="2"/>
        <scheme val="minor"/>
      </rPr>
      <t xml:space="preserve">: Incrementare la capacità di resilienza all’acqua delle città </t>
    </r>
  </si>
  <si>
    <t>Milioni di metri cubi di acqua che può essere drenata nei territori in cui opera CAP
(rilevazione CAP)</t>
  </si>
  <si>
    <r>
      <t>1,6 mln m</t>
    </r>
    <r>
      <rPr>
        <vertAlign val="superscript"/>
        <sz val="10"/>
        <rFont val="Calibri"/>
        <family val="2"/>
        <scheme val="minor"/>
      </rPr>
      <t>3</t>
    </r>
  </si>
  <si>
    <r>
      <t>1,84 mln m</t>
    </r>
    <r>
      <rPr>
        <vertAlign val="superscript"/>
        <sz val="10"/>
        <rFont val="Calibri"/>
        <family val="2"/>
        <scheme val="minor"/>
      </rPr>
      <t>3</t>
    </r>
    <r>
      <rPr>
        <sz val="10"/>
        <rFont val="Calibri"/>
        <family val="2"/>
        <scheme val="minor"/>
      </rPr>
      <t xml:space="preserve">
(+15%)</t>
    </r>
  </si>
  <si>
    <r>
      <t>2,24 mln m</t>
    </r>
    <r>
      <rPr>
        <vertAlign val="superscript"/>
        <sz val="10"/>
        <rFont val="Calibri"/>
        <family val="2"/>
        <scheme val="minor"/>
      </rPr>
      <t>3</t>
    </r>
    <r>
      <rPr>
        <sz val="10"/>
        <rFont val="Calibri"/>
        <family val="2"/>
        <scheme val="minor"/>
      </rPr>
      <t xml:space="preserve">
(+40%)</t>
    </r>
  </si>
  <si>
    <r>
      <t>2,56 mln m</t>
    </r>
    <r>
      <rPr>
        <vertAlign val="superscript"/>
        <sz val="10"/>
        <rFont val="Calibri"/>
        <family val="2"/>
        <scheme val="minor"/>
      </rPr>
      <t>3</t>
    </r>
    <r>
      <rPr>
        <sz val="10"/>
        <rFont val="Calibri"/>
        <family val="2"/>
        <scheme val="minor"/>
      </rPr>
      <t xml:space="preserve">
(+60%)</t>
    </r>
  </si>
  <si>
    <t xml:space="preserve">INVESTIMENTI PER RENDERE PIÙ RESILIENTI GLI ASSET DI CAP </t>
  </si>
  <si>
    <t>- Aumento dei volumi di volanizzazione, vasche e sistemi di accumulo 
- Adeguamento del 100% degli sfioratori agli standard richiesti da ARERA
- Riduzione progressiva delle acque parassite
- Restituzione degli spazi di 3 impianti di depurazione, grazie al potenziamento della rete, alle città che possono destinarli ad altre attività a beneficio dei cittadini</t>
  </si>
  <si>
    <t>Frequenza degli allagamenti e/o sversamenti da fognatura (indicatore ARERA M4a)</t>
  </si>
  <si>
    <t>R.3.A.I</t>
  </si>
  <si>
    <t>[vedi KPI R.2.A.VI]</t>
  </si>
  <si>
    <t>% di scaricatori di piena non adeguati alla normativa (indicatore ARERA M4b)</t>
  </si>
  <si>
    <t>R.3.A.II</t>
  </si>
  <si>
    <t>[vedi KPI R.2.A.VII]</t>
  </si>
  <si>
    <t>% degli scaricatori di piena non controllati (indicatore ARERA M4c)</t>
  </si>
  <si>
    <t>R.3.A.III</t>
  </si>
  <si>
    <t>[vedi KPI R.2.A.VIII]</t>
  </si>
  <si>
    <t>Volumi di volanizzazione</t>
  </si>
  <si>
    <t>R.3.A.IV</t>
  </si>
  <si>
    <t>LANUZZA:
VARGIU: definire numero e volumi vasche di alleggerimento/laminazione etc;
VENTURA: definire volume vasche testa impianto o assimilabili; PATRIMONIO: allineamento dati agglomerato con dati derivanti dal piano di riassetto</t>
  </si>
  <si>
    <t>volumi complessivi di volanizzazione (incremento)</t>
  </si>
  <si>
    <t>m3</t>
  </si>
  <si>
    <t>Numero di agglomerati con eccesso di acque parassite</t>
  </si>
  <si>
    <t>R.3.A.V</t>
  </si>
  <si>
    <t xml:space="preserve">N° agglomerati con eccesso di acque parassite (&gt;30%) / N° agglomerati totali </t>
  </si>
  <si>
    <t>Numero di impianti di depurazione restituiti come aree di volanizzazione delle acque</t>
  </si>
  <si>
    <t>R.3.A.VI</t>
  </si>
  <si>
    <t xml:space="preserve">Depurazione e Fognatura </t>
  </si>
  <si>
    <t>N° impianti di depurazione restituiti</t>
  </si>
  <si>
    <t>MISURE PER LA GESTIONE DEI RISCHI IDRAULICI</t>
  </si>
  <si>
    <t>- Sistemi di mappatura dei rischi
- Studi di comportamento del sistema di drenaggio
- Sistemi di "Early Warning" che consentono una rilevazione tempestiva delle criticità</t>
  </si>
  <si>
    <t xml:space="preserve">Numero di impianti con aree a pericolosità idraulica protette </t>
  </si>
  <si>
    <t>R.3.B.I</t>
  </si>
  <si>
    <t xml:space="preserve"> Depurazione e Fognatura</t>
  </si>
  <si>
    <t>LANUZZA: VENTURA: vedere con Marchetto quante analisi completate e quanti saranno i lavori da fare</t>
  </si>
  <si>
    <t>N° impianti (potabilizzazione e depurazione) con aree a pericolosità idraulica protette (28 complessivi da proteggere rispetto a normativa)</t>
  </si>
  <si>
    <t xml:space="preserve">% di comuni con fognatura modellizzata e tarata </t>
  </si>
  <si>
    <t>R.3.B.II</t>
  </si>
  <si>
    <t>LANUZZA: Vargiu (56% nel 2019)oggi come modellazione su km totali gestisti siamo al 56%% per fine 2019 arriviamo al 62%</t>
  </si>
  <si>
    <t>N° comuni con fognatura modellizzata e tarata / N° comuni totali serviti</t>
  </si>
  <si>
    <r>
      <t xml:space="preserve">% di punti critici della rete fognaria dotati di sistemi di Early Warning </t>
    </r>
    <r>
      <rPr>
        <sz val="10"/>
        <color rgb="FFFF0000"/>
        <rFont val="Calibri"/>
        <family val="2"/>
        <scheme val="minor"/>
      </rPr>
      <t>(sonde attivazione sfioratori)</t>
    </r>
  </si>
  <si>
    <t>R.3.B.III</t>
  </si>
  <si>
    <t>Depurazione e Fognatura + AT Prog Realiz</t>
  </si>
  <si>
    <t xml:space="preserve">LANUZZA: 26% nel 2019
RICERCA E SVILUPPO: obiettivo legato a questo KPI: Sviluppo di scenari climatici ed idrologici fino a metà secolo atti alla valutazione degli effetti sulla ricarica degli acquiferi. Sviluppo di sistemi predittivi delle emergenze in fognatura in relazione alle bombe di acqua.
MUZZATTI: Come nuovo KPI condiviso con Andrea:
Numero punti critici telecontrollati/ Totale punti critici ( Sifori e Sifoni)
</t>
  </si>
  <si>
    <t>N° punti critici rete fog con sistemi di Early Warning / N° tot punti critici rete fog</t>
  </si>
  <si>
    <t>SUPPORTO ALL’URBAN PLANNING PER IL DRENAGGIO URBANO SOSTENIBILE</t>
  </si>
  <si>
    <t>- Tavoli di lavoro con comuni e stakeholder del territorio per gestire l’invarianza idraulica
- Dotazione del 70% dei comuni della Città Metropolitana con servizi interattivi per la gestione dell’invarianza idraulica
- Documenti di studio di invarianza idraulica e idrologica per tutti i comuni soci
- Prevenzione di allagamenti delle fognature</t>
  </si>
  <si>
    <t>Numero di Comuni con documenti di studio di invarianza idraulica (documento semplificato) e idrologica</t>
  </si>
  <si>
    <t>R.3.C.I</t>
  </si>
  <si>
    <t>Ricerca e Sviluppo + SIT (IT)</t>
  </si>
  <si>
    <t>LANUZZA: VARGIU: cosa farà ufficio invarianza nel 2020? Mi aspetto almeno: delibere comuni ma poi come alziamo l'asticella?</t>
  </si>
  <si>
    <t>N° comuni con documenti / N° comuni che hanno aderito al progetto</t>
  </si>
  <si>
    <t xml:space="preserve">% di aree di criticità mappate in WebGIS </t>
  </si>
  <si>
    <t>R.3.C.II</t>
  </si>
  <si>
    <t>IT + Depurazione e Fognatura + Acquedotto</t>
  </si>
  <si>
    <t>LANUZZA: VARGIU: legare a progetto inviarianza e interfaccia webgis</t>
  </si>
  <si>
    <t>% di territorio coperto in funzione dei comuni</t>
  </si>
  <si>
    <t>Piano di Sostenibilità 2033 - INNOVATORI</t>
  </si>
  <si>
    <r>
      <rPr>
        <b/>
        <sz val="11"/>
        <color rgb="FF4472C4"/>
        <rFont val="Calibri"/>
        <family val="2"/>
        <scheme val="minor"/>
      </rPr>
      <t>1.UN’IMPRESA DIGITALE</t>
    </r>
    <r>
      <rPr>
        <b/>
        <sz val="11"/>
        <color theme="9" tint="-0.249977111117893"/>
        <rFont val="Calibri"/>
        <family val="2"/>
        <scheme val="minor"/>
      </rPr>
      <t xml:space="preserve">
</t>
    </r>
    <r>
      <rPr>
        <i/>
        <sz val="11"/>
        <color rgb="FF4472C4"/>
        <rFont val="Calibri"/>
        <family val="2"/>
        <scheme val="minor"/>
      </rPr>
      <t>Ambizione</t>
    </r>
    <r>
      <rPr>
        <i/>
        <sz val="11"/>
        <rFont val="Calibri"/>
        <family val="2"/>
        <scheme val="minor"/>
      </rPr>
      <t xml:space="preserve">: Guidare l’evoluzione digitale a partire dalla trasformazione dell’offerta ai clienti </t>
    </r>
  </si>
  <si>
    <t>Percentuale di servizi CAP disponibili come “on click solution” (rilevazione CAP)</t>
  </si>
  <si>
    <t xml:space="preserve">PASSAGGIO AD UN MODELLO DI SERVIZIO BASATO SU SOLUZIONI DIGITALI </t>
  </si>
  <si>
    <t>- Dal 15% al 100% di clienti con bollette digitali e contratti paperless attivabili a distanza, salvo ove diversamente richiesto
- Eliminazione del sopralluogo dai preventivi di allacciamento 
- Disponibilità di tutte le pratiche contrattuali in self service
- Traduzione del sito nelle 5 lingue straniere più diffuse
- Nuovo call center integrato con servizi cloud e con un motore automatizzato per la gestione dei flussi telefonici
- Chatbot con tecnologia di IA
- Metodi di gestione dei clienti basati su intelligenza artificiale e predizione</t>
  </si>
  <si>
    <t>% di clienti con bollette e contratti digitali</t>
  </si>
  <si>
    <t>I.1.A.I</t>
  </si>
  <si>
    <t> IT + Relazioni esterne e CSR</t>
  </si>
  <si>
    <t>1) N° utenti con bollette digitali / N° utenti totali
2) N° utenti con contratti digitali / N° utenti totali</t>
  </si>
  <si>
    <t>% di preventivi di allacciamento senza sopralluogo e di pratiche contrattuali gestite in self service</t>
  </si>
  <si>
    <t>I.1.A.II</t>
  </si>
  <si>
    <t>1) N° preventivi di allacciamento senza sopralluogo / N° preventivi allacciamento totali
2) N° pratiche in self service / N° pratiche totali</t>
  </si>
  <si>
    <t>1) - 2020
2) - 2022</t>
  </si>
  <si>
    <t>% di servizi disponibili in modalità digitale</t>
  </si>
  <si>
    <t>I.1.A.III</t>
  </si>
  <si>
    <t>BERTANI: capire cosa si intende</t>
  </si>
  <si>
    <t>N° servizi disponibili in modalità digitale / N° servizi totali</t>
  </si>
  <si>
    <t>Versione sito tradotta in ciascuna lingua (5 lingue)</t>
  </si>
  <si>
    <t>I.1.A.IV</t>
  </si>
  <si>
    <t>Engagement clienti / utenti con clienti / cittadini</t>
  </si>
  <si>
    <t>Sezioni tradotte in lingua straniera</t>
  </si>
  <si>
    <t>% di clienti che non richiama entro 72 ore dopo la risoluzione di un problema</t>
  </si>
  <si>
    <t>I.1.A.V</t>
  </si>
  <si>
    <t>BERTANI: Capire come si misura la risoluzione di un problema</t>
  </si>
  <si>
    <t>N° clienti che non richiama entro 72 ore / N° totale richieste di risoluzione di un problema</t>
  </si>
  <si>
    <t>% di chat on line gestite direttamente dai chatbot</t>
  </si>
  <si>
    <t>I.1.A.VI</t>
  </si>
  <si>
    <t xml:space="preserve">IT </t>
  </si>
  <si>
    <t>TESSERA: sperimentazione - vedi obiettivo individuale Quarti</t>
  </si>
  <si>
    <t>N° chat gestite dai chatbot / N° chat totali</t>
  </si>
  <si>
    <t>% di clienti gestiti con metodi predittivi</t>
  </si>
  <si>
    <t>I.1.A.VII</t>
  </si>
  <si>
    <t>N° utenti gestiti con metodi predittivi / N° utenti totali</t>
  </si>
  <si>
    <t>% di richieste telefoniche gestite dal sistema senza l’intervento di un operatore</t>
  </si>
  <si>
    <t>I.1.A.VIII</t>
  </si>
  <si>
    <t>N° richieste telefoniche gestite dal sistema / N° richieste telefoniche totali</t>
  </si>
  <si>
    <t>ACCRESCERE LA CULTURA DELL’INNOVAZIONE IN CAP</t>
  </si>
  <si>
    <t>- Aumento delle competenze digitali dei dipendenti e della consapevolezza della trasformazione in corso
- Revisione dell'organizzazione in termini di competenze e processi per cogliere opportunità di innovazione</t>
  </si>
  <si>
    <t>Numero di dipendenti formati su temi hi-tech e con competenze digitali elevate</t>
  </si>
  <si>
    <t>I.1.B.I</t>
  </si>
  <si>
    <t>N° dipendenti formati / N° dipendenti totali</t>
  </si>
  <si>
    <t>Dipendenti con certificazione di conoscenza di almeno 1 lingua straniera</t>
  </si>
  <si>
    <t>I.1.B.II</t>
  </si>
  <si>
    <t>N° dipendenti che hanno concluso la formazione linguistica aziendale/ N° dipendenti totali</t>
  </si>
  <si>
    <t>Dotazioni informatiche mobili ai dipendenti (tablet, smartphone, notebook)</t>
  </si>
  <si>
    <t>I.1.B.III</t>
  </si>
  <si>
    <t>N° dipendenti con dotazioni informatiche mobili / N° dipendenti totali</t>
  </si>
  <si>
    <r>
      <rPr>
        <b/>
        <sz val="11"/>
        <color rgb="FF4472C4"/>
        <rFont val="Calibri"/>
        <family val="2"/>
        <scheme val="minor"/>
      </rPr>
      <t>2.CREARE VALORE CONDIVISO</t>
    </r>
    <r>
      <rPr>
        <b/>
        <sz val="11"/>
        <color rgb="FF00B050"/>
        <rFont val="Calibri"/>
        <family val="2"/>
        <scheme val="minor"/>
      </rPr>
      <t xml:space="preserve">
</t>
    </r>
    <r>
      <rPr>
        <i/>
        <sz val="11"/>
        <color rgb="FF4472C4"/>
        <rFont val="Calibri"/>
        <family val="2"/>
        <scheme val="minor"/>
      </rPr>
      <t>Ambizione</t>
    </r>
    <r>
      <rPr>
        <i/>
        <sz val="11"/>
        <rFont val="Calibri"/>
        <family val="2"/>
        <scheme val="minor"/>
      </rPr>
      <t>: Aumentare la capacità del Gruppo di generare valore per la comunità</t>
    </r>
  </si>
  <si>
    <t>Percentuale di margine operativo derivato da attività che generano valore condiviso
(Analisi basata su una riclassificazione del Conto Economico CAP)</t>
  </si>
  <si>
    <r>
      <t xml:space="preserve">La baseline sarà definita sui dati economici 2018
</t>
    </r>
    <r>
      <rPr>
        <b/>
        <u/>
        <sz val="10"/>
        <rFont val="Calibri"/>
        <family val="2"/>
        <scheme val="minor"/>
      </rPr>
      <t xml:space="preserve">Novembre 2019: </t>
    </r>
    <r>
      <rPr>
        <b/>
        <sz val="10"/>
        <rFont val="Calibri"/>
        <family val="2"/>
        <scheme val="minor"/>
      </rPr>
      <t xml:space="preserve">605.695€ / 5.591.231€ </t>
    </r>
    <r>
      <rPr>
        <b/>
        <u/>
        <sz val="10"/>
        <rFont val="Calibri"/>
        <family val="2"/>
        <scheme val="minor"/>
      </rPr>
      <t xml:space="preserve"> = 10,8%</t>
    </r>
  </si>
  <si>
    <t>+5%</t>
  </si>
  <si>
    <t>+10%</t>
  </si>
  <si>
    <t>+15%</t>
  </si>
  <si>
    <t>INTRODUZIONE DI CRITERI DI SOSTENIBILITÀ PER APPALTI E ACQUISTI</t>
  </si>
  <si>
    <t>- Introduzione di logiche e standard del Green Public procurement
- Inserimento dei Criteri Minimi Ambientali negli appalti
- Istituzione di un vendor rating con criteri di sostenibilità per i fornitori
- Valorizzazione, nel portafoglio dei fornitori, della cooperazione sociale per inserire persone svantaggiate
- Creazione di un top supplier award che premi il miglior fornitore ogni anno</t>
  </si>
  <si>
    <t>% dell’ordinato del Gruppo assegnato a fornitori certificati</t>
  </si>
  <si>
    <t>I.2.A.I</t>
  </si>
  <si>
    <t>CARPINETI: Aggiudicatari di gare sopra i € 40k con certificazione ISO 9001, in caso di RTI la certificazione deve essere posseduta da almeno un componente</t>
  </si>
  <si>
    <t>N° aggiudicatari con ISO 9001 / N° totale aggiudicatari</t>
  </si>
  <si>
    <t> </t>
  </si>
  <si>
    <t xml:space="preserve">% di fornitori qualificati con criteri di sostenibilità </t>
  </si>
  <si>
    <t>I.2.A.II</t>
  </si>
  <si>
    <t>CARPINETI: Fornitori iscritti al sistema di qualificazione del settore speciale con almeno una delle certificazioni SA 8000, OHSAS 18001, ISO 14001</t>
  </si>
  <si>
    <t>N° fornitori qualificati con criteri di sostenibilità / N° totale fornitori</t>
  </si>
  <si>
    <t>% di appalti gestiti secondo standard di Green Public Procurement</t>
  </si>
  <si>
    <t>I.2.A.III</t>
  </si>
  <si>
    <t xml:space="preserve">CARPINETI: Punti tecnici premianti in materia di ambiente secondo quanto previsto nella SIA </t>
  </si>
  <si>
    <t>N° appalti gestiti secondo standard GPP / N° appalti totali con OEPV</t>
  </si>
  <si>
    <t>Numero di procedure di gara telematiche</t>
  </si>
  <si>
    <t>I.2.A.IV</t>
  </si>
  <si>
    <t>N° procedure di gara telematiche / N° procedure di gara totali</t>
  </si>
  <si>
    <t>% di fornitori che hanno ottenuto il massimo punteggio nel sistema di vendor rating</t>
  </si>
  <si>
    <t>I.2.A.V</t>
  </si>
  <si>
    <t>CARPINETI: N° Fornitori con punteggio soglia alta del vendor rating/ N° Fornitori del SQ</t>
  </si>
  <si>
    <t>N° fornitori con punteggio max nel sistema di vendor rating / N° fornitori inseriti a sistema</t>
  </si>
  <si>
    <t>Numero di persone svantaggiate impiegate attraverso la cooperazione sociale</t>
  </si>
  <si>
    <t>I.2.A.VI</t>
  </si>
  <si>
    <t>HR</t>
  </si>
  <si>
    <t>N° persone svantaggiate impiegate attraverso la cooperazione sociale / N° nuovi assunti nell'anno</t>
  </si>
  <si>
    <t>SINERGIE E PARTNERSHIP INDUSTRIALI SECONDO MODELLI A RETE</t>
  </si>
  <si>
    <t>- Collaborazioni con imprese operanti nel settore delle utilities a livello nazionale e internazionale
- Partnership con imprese di altri settori
- Costruzione di reti finalizzate a progetti con impatto in termini di sostenibilità 
- Accordi con fornitori e istituzioni
- Condivisione di funzioni knowledge intensive e know-how tra imprese</t>
  </si>
  <si>
    <t>Numero di partnership con stakeholder strategici su temi di sostenibilità</t>
  </si>
  <si>
    <t>I.2.B.I</t>
  </si>
  <si>
    <t xml:space="preserve">Tutti i settori </t>
  </si>
  <si>
    <t>RELAZIONI ESTERNE E CSR: Novamont? 
FITT
PerformWater?
Water Alliance: progetti realizzati all'interno della rete?
Coldiretti
Danone</t>
  </si>
  <si>
    <t>Numero di partnership</t>
  </si>
  <si>
    <t>Numero di dipendenti che hanno partecipato a programmi di scambio nell’ambito del progetto Water Erasmus</t>
  </si>
  <si>
    <t>I.2.B.II</t>
  </si>
  <si>
    <t>Risorse umane</t>
  </si>
  <si>
    <t>Numero di dipendenti coinvolti</t>
  </si>
  <si>
    <r>
      <rPr>
        <b/>
        <sz val="11"/>
        <color rgb="FF4472C4"/>
        <rFont val="Calibri"/>
        <family val="2"/>
        <scheme val="minor"/>
      </rPr>
      <t>3.VERSO UN FUTURO SMART</t>
    </r>
    <r>
      <rPr>
        <b/>
        <sz val="11"/>
        <color rgb="FF00B050"/>
        <rFont val="Calibri"/>
        <family val="2"/>
        <scheme val="minor"/>
      </rPr>
      <t xml:space="preserve">
</t>
    </r>
    <r>
      <rPr>
        <i/>
        <sz val="11"/>
        <color rgb="FF4472C4"/>
        <rFont val="Calibri"/>
        <family val="2"/>
        <scheme val="minor"/>
      </rPr>
      <t>Ambizione</t>
    </r>
    <r>
      <rPr>
        <i/>
        <sz val="11"/>
        <rFont val="Calibri"/>
        <family val="2"/>
        <scheme val="minor"/>
      </rPr>
      <t xml:space="preserve">: Rendere smart le reti e gli impianti </t>
    </r>
  </si>
  <si>
    <t>Milioni di Euro spesi in automazione e robotica
(rilevazione CAP)</t>
  </si>
  <si>
    <t>ADEGUAMENTO DEGLI IMPIANTI E DELLA RETE IN LOGICA DI INDUSTRIA 4.0</t>
  </si>
  <si>
    <t>- Automazione delle attività a partire da quelle ad alto rischio in 5 impianti
- Conversione integrale di 15 impianti a controllo remoto
- Sviluppo di una nuova control room con tecnologie di cloud computing e di analisi di dati in tempo reale
- Introduzione della modellazione in continuo su 5.000 km di reti
- Formazione high-tech per i dipendenti
- Sviluppo di 45 dashboard per l’aggregazione di dati tecnici che si aggiungeranno alle 5 già esistenti
- Implementazione della cybersecurity su tutti i sensori presenti e installati
- Sviluppo di competenze nanotecnologiche
- Rafforzamento delle conoscenze di intelligenza artificiale
- Attivazione di nuovi layer tecnologici per rendere ancora più efficiente il sistema</t>
  </si>
  <si>
    <t>Numero di impianti con automazione delle attività critiche in termini di alto rischio</t>
  </si>
  <si>
    <t>I.3.A.I</t>
  </si>
  <si>
    <t>Operational Intelligence + QAS</t>
  </si>
  <si>
    <t>Area Tecnica + Acquedotto + Depurazione e Fognatura</t>
  </si>
  <si>
    <t>da ben definire cosa intendiamo. Non solo TLC per intenderci. Inizio previsto anno 2023</t>
  </si>
  <si>
    <t>Numero di impianti con automazione delle attività critiche in termini di alto rischio /  numero totale impianti</t>
  </si>
  <si>
    <t>Numero di impianti a controllo remoto senza presidio</t>
  </si>
  <si>
    <t>I.3.A.II</t>
  </si>
  <si>
    <t>Acquedotto + Depurazione e Fognatura + IT</t>
  </si>
  <si>
    <t>SI considerano impianti a controllo remoto quelli per i quali è possile accende e spegnere i macchianari e variare i setpoint di regolazione dei processi.</t>
  </si>
  <si>
    <t>Numero di impianti a controllo remoto senza presidio / numero totale impianti</t>
  </si>
  <si>
    <t>Necessaria definizione del confine prima (ipotizziamo: 2020-2021)</t>
  </si>
  <si>
    <t>km di reti acquedottistiche modellate in tempo reale e continuo</t>
  </si>
  <si>
    <t>I.3.A.III</t>
  </si>
  <si>
    <t xml:space="preserve">Operational Intelligence + 
Ricerca e Sviluppo </t>
  </si>
  <si>
    <t>Potrebbe essere legata a Control room, ma capire prima capienza della stessa
DC: attività subordinata all'introduzione di un software verticale oggetto della gara della CONTROL ROOM</t>
  </si>
  <si>
    <t>km di reti acquedottistiche modellate in tempo reale e continuo / totale km rete acquedottistiche</t>
  </si>
  <si>
    <t>% di sensori installati protetti con tecniche di cybersecurity</t>
  </si>
  <si>
    <t>I.3.A.IV</t>
  </si>
  <si>
    <t>Identificare cosa si intende per sensori, se possibile condiderare "Sensore" una "Periferica" che si connette al centro di telecontrollo</t>
  </si>
  <si>
    <t>sensori installati protetti con tecniche di cybersecurity / totale sensori</t>
  </si>
  <si>
    <t xml:space="preserve">Numero di dashboard che consentono l’aggregazione di dati tecnici per analisi in tempo reale </t>
  </si>
  <si>
    <t>I.3.A.V</t>
  </si>
  <si>
    <t>Legare a control room</t>
  </si>
  <si>
    <t>N° dashboard implementati</t>
  </si>
  <si>
    <t>Ambito (Compliance; Ob. 2019, PdS)</t>
  </si>
  <si>
    <t>Documento / Riferimento</t>
  </si>
  <si>
    <t>ATTIVITA'</t>
  </si>
  <si>
    <t>Commenti AL</t>
  </si>
  <si>
    <t>Obiettivo PREMIANTE</t>
  </si>
  <si>
    <t>Obiettivo per DIRETTIVO</t>
  </si>
  <si>
    <t>INDICATORI MONITORAGGIO QUALITA'</t>
  </si>
  <si>
    <t>Redazione Manuali per i diversi Settori</t>
  </si>
  <si>
    <t>VEDI OBIETTIVO SETTORE DEP E FOG + OBIETTIVO SETTORE ACQ</t>
  </si>
  <si>
    <t>Acquedotto, IT</t>
  </si>
  <si>
    <t>Sviluppo del WFM in NEMO implementando la parte relativa a diametri tubazioni, materiali, etc,  integrata in WEBGIS) - monitoraggio annuale</t>
  </si>
  <si>
    <t>CI STIAMO LAVORANDO CON ISLE (VEDI REPORT FINALE) PER ALLESTIRE UN DSS - NESSUN OBIETTIVO DA INSERIRE AD OGGI, SICURAMENTE NON NEL 2020</t>
  </si>
  <si>
    <t>AT, Acquedotto</t>
  </si>
  <si>
    <t>km tubazione rimossa (monitoraggio annuale)</t>
  </si>
  <si>
    <t>INSERITO COME INDICATORE MONITORATO QAS IN FOGLIO ACQ
(ATO non ha dato il budget)</t>
  </si>
  <si>
    <t>TARGET
2020</t>
  </si>
  <si>
    <t>VALORE ENTRY
2020</t>
  </si>
  <si>
    <t>RIDUZIONE NUMERO RDA SOTTO 40.000€ RISPETTO A NUMERO RDA SOTTO I 40.000€ AL 31.12.2018</t>
  </si>
  <si>
    <t>(-) 20%</t>
  </si>
  <si>
    <t>Riduzione, entro il 31.12.2020, del 5% per ogni direzione /settore delle rda sotto i 40.000  (n. rda al 31.12.2019)</t>
  </si>
  <si>
    <t>OBIETTIVO DI LAC, MA DEVE ESSERE INSERITO TRASVERSALMENTE A TUTTI I DIRETTIVI CHE HANNO RESPONSABILITA'!</t>
  </si>
  <si>
    <t>EMAIL DI DG + METTERE IN MONITORAGGIO QAS trasversale!</t>
  </si>
  <si>
    <t>TEMPI DI VALIDAZIONE EVENTUALI INDENNIZZI/FUORI STANDARD</t>
  </si>
  <si>
    <t>Non oltre il 12 del mese successivo al mese di chiusura prestazione</t>
  </si>
  <si>
    <t>NO OBIETTIVO, ma le tempistiche di validazione andranno comunque mantenute per permettere agli altri uffici coinvolti di svolgere le rendicontazioni nei tempi richiesti</t>
  </si>
  <si>
    <t>METTERE COME MONITORAGGIO QAS NEI VARI FOGLI DEI SETTORI COINVOLTI!!</t>
  </si>
  <si>
    <t>RISPOSTA A UFFICIO RECLAMI</t>
  </si>
  <si>
    <t>tempi di risposta a ufficio reclami: 7 giorni lavorativi</t>
  </si>
  <si>
    <t>METTERE COME MONITORAGGIO QAS trasversale!!</t>
  </si>
  <si>
    <t>CERTIFICAZIONE ISO 37001</t>
  </si>
  <si>
    <t>Mantenimento certificazione</t>
  </si>
  <si>
    <t>DA PENSARE PER DIRIGENTI!</t>
  </si>
  <si>
    <t>DIRIGENTI?</t>
  </si>
  <si>
    <t>EX DIREZIONE COMMERCIALE:</t>
  </si>
  <si>
    <t>UTENTI IN DIFFICOLTA'</t>
  </si>
  <si>
    <t>E' UN OBIETTIVO PADRE</t>
  </si>
  <si>
    <t>SERVIZI DIGITALI</t>
  </si>
  <si>
    <t>E' un OBIETTIVO PADRE</t>
  </si>
  <si>
    <t>EX OI:</t>
  </si>
  <si>
    <t>Smart Metering</t>
  </si>
  <si>
    <t>OBIETTIVO 2019 non legato direttamente a KPI del PdS</t>
  </si>
  <si>
    <t>SMART METERING</t>
  </si>
  <si>
    <t xml:space="preserve">% VOLUMI SCARICHI ATTIVITA' PRODUTTIVE IN TELELETTURA </t>
  </si>
  <si>
    <t>Finita fase sperimentale: passare a Controllo Produttivi</t>
  </si>
  <si>
    <t>ACQUEDOTTO:</t>
  </si>
  <si>
    <t>nuovo indicatore da monitorare legato ai casi di Cusano - Paderno?</t>
  </si>
  <si>
    <t xml:space="preserve">CHIUCH: attivata un'attività di consulenza per individuare gli interventi da realizzare più opportuni sun un sistema di captazione esteso e capillare come quello CAP. </t>
  </si>
  <si>
    <t>Massimo 150 Indicatori come Obiettivi premianti</t>
  </si>
  <si>
    <t>Direzione / Settori</t>
  </si>
  <si>
    <t>HP spacchettamento Uffici per Obiettivi</t>
  </si>
  <si>
    <t>Direttivi (stima su Direttivi con obiettivo nel 2019)</t>
  </si>
  <si>
    <t>Internal Auditing</t>
  </si>
  <si>
    <t>Presidenza &amp; Corporate Compliance</t>
  </si>
  <si>
    <t>Comunicazione</t>
  </si>
  <si>
    <t>CSR e Tutela del Consumatore</t>
  </si>
  <si>
    <t>Direzione Ricerca e Sviluppo</t>
  </si>
  <si>
    <t>Geological Supporting System</t>
  </si>
  <si>
    <t>Gorla</t>
  </si>
  <si>
    <t>Laboratori di Ricerca - Acque Potabili</t>
  </si>
  <si>
    <t>Guerzoni</t>
  </si>
  <si>
    <t>Laboratori di Ricerca - Acque Reflue</t>
  </si>
  <si>
    <t>Barilli</t>
  </si>
  <si>
    <t>Progetti finanziati</t>
  </si>
  <si>
    <t>Bernardi</t>
  </si>
  <si>
    <t>Direzione Centrale Risorse Umane e Organizzazione</t>
  </si>
  <si>
    <t>Gestione Amministrativa e Paghe</t>
  </si>
  <si>
    <t>ZAPPALA, FEDRIZZI, BISCARI, DI PASQUA, RIZZO</t>
  </si>
  <si>
    <t>Selezione, Formazione e Sviluppo</t>
  </si>
  <si>
    <t>Direzione Legal General Counseling - Legale Appalti e Contratti</t>
  </si>
  <si>
    <t>Legale</t>
  </si>
  <si>
    <t>CERIANI, PLACANICA, CAPUTO, CANE', CAMICI, PACENZA, CARPINETI</t>
  </si>
  <si>
    <t>Appalti e Contratti</t>
  </si>
  <si>
    <t>Trasparenza e Subappalti</t>
  </si>
  <si>
    <t>Programmazione e Monitoraggio</t>
  </si>
  <si>
    <t>Direzione Centrale Pianificazione e Controllo</t>
  </si>
  <si>
    <t>Controllo di Gestione</t>
  </si>
  <si>
    <t>Affari Regolatori</t>
  </si>
  <si>
    <t>Sistemi di Gestione QAS</t>
  </si>
  <si>
    <t>Qualità e Ambiente + Servizio Prevenzione, Protezione e Controlli Sicurezza</t>
  </si>
  <si>
    <t>Direzione Centrale Amministrazione e Finanza</t>
  </si>
  <si>
    <t>Servizi Fiscali CAP e Bilancio Societario di Gruppo + Servizi Finanziari CAP + Contabilità Fornitori e Clienti + Amministrazione e Contabilità</t>
  </si>
  <si>
    <t>Gestione Patrimonio e Assicurazioni - Catasto, Beni Patrimoniali ed Espropri; Autorizzazione Enti e Scarichi; Assicurazioni</t>
  </si>
  <si>
    <t>Strutture e Grandi Progetti</t>
  </si>
  <si>
    <t>Operational Intelligence - Energy Management; Analisi Performance; Smart Metering</t>
  </si>
  <si>
    <t>Operational Intelligence - Telecontrollo; Progettazione Elettrica</t>
  </si>
  <si>
    <t>Operational Intelligence - Rilievi e Supporto Progetti</t>
  </si>
  <si>
    <t>Progettazione e Realizzazione Acquedotti e Depurazione</t>
  </si>
  <si>
    <t>Progettazione e Realizzazione Fognatura e Invarianza Idraulica</t>
  </si>
  <si>
    <t>UTM</t>
  </si>
  <si>
    <t>Security</t>
  </si>
  <si>
    <t>Direzione Centrale IT</t>
  </si>
  <si>
    <t>SIT</t>
  </si>
  <si>
    <t>Infrastrutture &amp; DBA + Service desk</t>
  </si>
  <si>
    <t>Demand &amp; Delivery</t>
  </si>
  <si>
    <t>Service Operation</t>
  </si>
  <si>
    <t>Logistics and Fleet Services</t>
  </si>
  <si>
    <t>Servizio Incassi e Recupero crediti - Incassi e Rimborsi</t>
  </si>
  <si>
    <t>Maggi, Dotti, Lauria, Facheris, Cannarile, Casazza, Romani, Fiorito</t>
  </si>
  <si>
    <t>Servizio Incassi e Recupero crediti - Recupero Crediti</t>
  </si>
  <si>
    <t>Servizio Clienti e Fatturazione - Customer Care</t>
  </si>
  <si>
    <t>Servizio Clienti e Fatturazione - Servizio Appuntamenti Punti Acqua</t>
  </si>
  <si>
    <t>Servizio Clienti e Fatturazione - Controllo Consumi e Rettifiche di fatturazione</t>
  </si>
  <si>
    <t>Servizio Clienti e Fatturazione - Fatturazione e contabilizzazione</t>
  </si>
  <si>
    <t>Servizi Tecnico Commerciali - Programmazione Servizi Tecnici</t>
  </si>
  <si>
    <t>modifica organizzativa!!</t>
  </si>
  <si>
    <t>Servizi Tecnico Commerciali - Allacciamenti acquedotto e fognatura</t>
  </si>
  <si>
    <t>Servizi Tecnico Commerciali - Gestione Punti di Fornitura</t>
  </si>
  <si>
    <t>Servizi Tecnico Commerciali - Pareri</t>
  </si>
  <si>
    <t>Settore Gestione Acquedotto</t>
  </si>
  <si>
    <t>WSP e Manutezione Straordinaria</t>
  </si>
  <si>
    <t>Conduzione impianti e reti - Gestione magazzini e Approvigionamento materiali</t>
  </si>
  <si>
    <t>Conduzione impianti e reti - Conduzione</t>
  </si>
  <si>
    <t>Pronto Intervento - Gestione Telecontrollo</t>
  </si>
  <si>
    <t>Pronto Intervento - Coordinamento Squadre Operative</t>
  </si>
  <si>
    <t>Pronto Intervento - Coordinamento Interventi Tecnici</t>
  </si>
  <si>
    <t>Pronto Intervento - Ricerche e prelievi</t>
  </si>
  <si>
    <t>Efficientamento Sistemi Acquedotto - Ricerca Perdite Integrata</t>
  </si>
  <si>
    <t>2 ad oggi - aggiungere Paris?</t>
  </si>
  <si>
    <t>Efficientamento Sistemi Acquedotto - Smart Metering e Letture Contatori</t>
  </si>
  <si>
    <t>Efficientamento Sistemi Acquedotto - Sostituzione Contatori</t>
  </si>
  <si>
    <t>Efficientamento Sistemi Acquedotto - Servizi ai Comuni</t>
  </si>
  <si>
    <t>Settore Gestione Fognatura e Depurazione</t>
  </si>
  <si>
    <t>Gestione Depurazione - Processi e Performance Ambientale, Manutenzioni, Gestione impianti depurazione</t>
  </si>
  <si>
    <t>Gestione Fognatura</t>
  </si>
  <si>
    <t>Gestione Utenti Industriali di Rete</t>
  </si>
  <si>
    <t>Divisione Pavia</t>
  </si>
  <si>
    <t>Acquedotto e Fognatura</t>
  </si>
  <si>
    <t>Depurazione</t>
  </si>
  <si>
    <t>+ /- 10</t>
  </si>
  <si>
    <t>Gruppo</t>
  </si>
  <si>
    <t>7 obiettivi</t>
  </si>
  <si>
    <r>
      <rPr>
        <b/>
        <sz val="11"/>
        <color theme="1"/>
        <rFont val="Symbol"/>
        <family val="1"/>
        <charset val="2"/>
      </rPr>
      <t xml:space="preserve">® </t>
    </r>
    <r>
      <rPr>
        <b/>
        <sz val="11"/>
        <color theme="1"/>
        <rFont val="Calibri"/>
        <family val="2"/>
        <scheme val="minor"/>
      </rPr>
      <t>3 obiettivi a Ufficio</t>
    </r>
  </si>
  <si>
    <t xml:space="preserve">HP: obiettivi circa tutti e 3 dello stesso peso: </t>
  </si>
  <si>
    <t>PROGETTI/ATTIVITA’ DA CONSOLIDARE ENTRO IL 2020</t>
  </si>
  <si>
    <t>DIREZIONE/SETTORE</t>
  </si>
  <si>
    <t>RESPONSABILE</t>
  </si>
  <si>
    <t xml:space="preserve">PROGETTI/ATTIVITA' </t>
  </si>
  <si>
    <t>DIREZIONE COMMERCIALE</t>
  </si>
  <si>
    <t>BERTANI TOMMASO</t>
  </si>
  <si>
    <r>
      <rPr>
        <b/>
        <sz val="10"/>
        <color theme="1"/>
        <rFont val="Calibri"/>
        <family val="2"/>
        <scheme val="minor"/>
      </rPr>
      <t>1. Progetto ACQUA IN COMUNE</t>
    </r>
    <r>
      <rPr>
        <sz val="10"/>
        <color theme="1"/>
        <rFont val="Calibri"/>
        <family val="2"/>
        <scheme val="minor"/>
      </rPr>
      <t xml:space="preserve"> – cercare di coinvolgere tutti i Comuni entro giugno 2020.</t>
    </r>
  </si>
  <si>
    <t>adesione al progetto da parte di tutti i Comuni dell'ambito CMM</t>
  </si>
  <si>
    <r>
      <rPr>
        <b/>
        <sz val="10"/>
        <color theme="1"/>
        <rFont val="Calibri"/>
        <family val="2"/>
        <scheme val="minor"/>
      </rPr>
      <t xml:space="preserve">2. FONDO PERDITE OCCULTE </t>
    </r>
    <r>
      <rPr>
        <sz val="10"/>
        <color theme="1"/>
        <rFont val="Calibri"/>
        <family val="2"/>
        <scheme val="minor"/>
      </rPr>
      <t>– nuovo progetto con decorrenza dal 1° agosto 2019 che sostituisce l’assicurazione perdite – consolidare ed estendere la copertura.</t>
    </r>
  </si>
  <si>
    <t>Utenze assicurate / utenze totali 
dato di partenza = 37.790 utenze coperte da assicurazione (13,2%)
obiettivo fine 2020 - 25%</t>
  </si>
  <si>
    <r>
      <rPr>
        <b/>
        <sz val="10"/>
        <color theme="1"/>
        <rFont val="Calibri"/>
        <family val="2"/>
        <scheme val="minor"/>
      </rPr>
      <t>3. BOLLETTE ON LINE</t>
    </r>
    <r>
      <rPr>
        <sz val="10"/>
        <color theme="1"/>
        <rFont val="Calibri"/>
        <family val="2"/>
        <scheme val="minor"/>
      </rPr>
      <t xml:space="preserve"> – consolidare il passaggio al digitale.</t>
    </r>
  </si>
  <si>
    <t xml:space="preserve">Utenze bollette on line / utenze attive
Dato di partenza (30 giugno 2019) - 14,7%
Obiettivo fine 2020 - 40% (molto sfidante) </t>
  </si>
  <si>
    <t xml:space="preserve">SETTORE LEGALE E APPALTI E CONTRATTI </t>
  </si>
  <si>
    <t xml:space="preserve">CARPINETI LAURA </t>
  </si>
  <si>
    <r>
      <rPr>
        <b/>
        <sz val="10"/>
        <color theme="1"/>
        <rFont val="Calibri"/>
        <family val="2"/>
        <scheme val="minor"/>
      </rPr>
      <t>1. Nuova Piattaforma telematica</t>
    </r>
    <r>
      <rPr>
        <sz val="10"/>
        <color theme="1"/>
        <rFont val="Calibri"/>
        <family val="2"/>
        <scheme val="minor"/>
      </rPr>
      <t xml:space="preserve"> per gli acquisti di Gruppo CAP.</t>
    </r>
  </si>
  <si>
    <t>Avvio in esercizio entro maggio 2020.  (ON/OFF)</t>
  </si>
  <si>
    <r>
      <rPr>
        <b/>
        <sz val="10"/>
        <color theme="1"/>
        <rFont val="Calibri"/>
        <family val="2"/>
        <scheme val="minor"/>
      </rPr>
      <t xml:space="preserve">2. Vendor Rating </t>
    </r>
    <r>
      <rPr>
        <sz val="10"/>
        <color theme="1"/>
        <rFont val="Calibri"/>
        <family val="2"/>
        <scheme val="minor"/>
      </rPr>
      <t xml:space="preserve">per le gare aggiudicate tramite procedure negoziate con l’utilizzo del sistema di qualificazione. </t>
    </r>
  </si>
  <si>
    <t>Modifica, entro il 31.12.2020, dell'indice di vendor rating sull' + 70% dei fornitori registrati nel sistema di qualificazione  al 31.12.2019</t>
  </si>
  <si>
    <r>
      <rPr>
        <b/>
        <sz val="10"/>
        <color theme="1"/>
        <rFont val="Calibri"/>
        <family val="2"/>
        <scheme val="minor"/>
      </rPr>
      <t>3. Accorpamento degli acquisti sotto soglia di 40.000 euro</t>
    </r>
    <r>
      <rPr>
        <sz val="10"/>
        <color theme="1"/>
        <rFont val="Calibri"/>
        <family val="2"/>
        <scheme val="minor"/>
      </rPr>
      <t>, Consolidamento dell’obiettivo di accorpare ulteriormente gli affidamenti sotto i 40.000 attraverso la programmazione annuale dei fabbisogni e la pubblicazione di procedure con confronto competitivo da parte del mercato di riferimento.</t>
    </r>
  </si>
  <si>
    <t>SETTORE GESTIONE  ACQUEDOTTO</t>
  </si>
  <si>
    <t xml:space="preserve">CHIUCH DAVIDE </t>
  </si>
  <si>
    <r>
      <rPr>
        <b/>
        <sz val="10"/>
        <color theme="1"/>
        <rFont val="Calibri"/>
        <family val="2"/>
        <scheme val="minor"/>
      </rPr>
      <t xml:space="preserve">1. </t>
    </r>
    <r>
      <rPr>
        <sz val="10"/>
        <color theme="1"/>
        <rFont val="Calibri"/>
        <family val="2"/>
        <scheme val="minor"/>
      </rPr>
      <t xml:space="preserve">	Introduzione di un sistema di asset management (appalto attualmente in gara) e implementazione di un programma di manutenzione preventiva completo e rigoroso.</t>
    </r>
  </si>
  <si>
    <t>implementzione di piani di manutenzione ordinaria di alemno due n.2  tipologie di asset differenti (p.e. dissabbiatori e idranti)</t>
  </si>
  <si>
    <r>
      <rPr>
        <b/>
        <sz val="10"/>
        <color theme="1"/>
        <rFont val="Calibri"/>
        <family val="2"/>
        <scheme val="minor"/>
      </rPr>
      <t xml:space="preserve">2. </t>
    </r>
    <r>
      <rPr>
        <sz val="10"/>
        <color theme="1"/>
        <rFont val="Calibri"/>
        <family val="2"/>
        <scheme val="minor"/>
      </rPr>
      <t xml:space="preserve">	Introduzione di un sistema di work force management e ottimizzazione di alcuni processi complessi che coinvolgono risorse interne e ditte esterne.</t>
    </r>
  </si>
  <si>
    <t xml:space="preserve">integrazione SAFO/NEMO per almento n. 2 processi di pronto intervento, comprensiva della fase successiva al sopralluogo (per es. tipologia di segnalazione perdita  idrica e verifica pressione)      </t>
  </si>
  <si>
    <r>
      <rPr>
        <b/>
        <sz val="10"/>
        <color theme="1"/>
        <rFont val="Calibri"/>
        <family val="2"/>
        <scheme val="minor"/>
      </rPr>
      <t xml:space="preserve">3. </t>
    </r>
    <r>
      <rPr>
        <sz val="10"/>
        <color theme="1"/>
        <rFont val="Calibri"/>
        <family val="2"/>
        <scheme val="minor"/>
      </rPr>
      <t xml:space="preserve">	Ottimizzazione delle pressioni in acquedotto – gestione multiroraria finalizzata a ridurre rotture e perdite.</t>
    </r>
  </si>
  <si>
    <t>Passare da una gestione  multioraria nei comui in cui nel piano obiettivi 2019 è stata prevista l'introduzione della gestione bioraria (target 8; valore entry 5)</t>
  </si>
  <si>
    <t xml:space="preserve">RELAZIONI ESTERNE E CSR </t>
  </si>
  <si>
    <t xml:space="preserve">COLLE MATTEO </t>
  </si>
  <si>
    <r>
      <rPr>
        <b/>
        <sz val="10"/>
        <color theme="1"/>
        <rFont val="Calibri"/>
        <family val="2"/>
        <scheme val="minor"/>
      </rPr>
      <t>1.</t>
    </r>
    <r>
      <rPr>
        <sz val="10"/>
        <color theme="1"/>
        <rFont val="Calibri"/>
        <family val="2"/>
        <scheme val="minor"/>
      </rPr>
      <t xml:space="preserve"> Ripensamento dell'intera comunicazione al cliente anche a partire dal nuovo sito Web.</t>
    </r>
  </si>
  <si>
    <t>a) Go live del nuovo sito web.
b) Strutturazione avvio direct marketing utenti e database collegato.
C) Strutturazione attività di consolidamento e arricchimento dbase.</t>
  </si>
  <si>
    <r>
      <rPr>
        <b/>
        <sz val="10"/>
        <color theme="1"/>
        <rFont val="Calibri"/>
        <family val="2"/>
        <scheme val="minor"/>
      </rPr>
      <t>2.</t>
    </r>
    <r>
      <rPr>
        <sz val="10"/>
        <color theme="1"/>
        <rFont val="Calibri"/>
        <family val="2"/>
        <scheme val="minor"/>
      </rPr>
      <t xml:space="preserve"> rafforzamento strategia CSR con introduzione di principi più solidi di Governance//stakeholder engagement e introduzione sw per redazione DNF.</t>
    </r>
  </si>
  <si>
    <t>a)definizione politica risk assessment ESG
b)definizione strategia di governance e politica sostenibilità
c)costruzione e aggiornamento materialità (fine 2019)</t>
  </si>
  <si>
    <r>
      <rPr>
        <b/>
        <sz val="10"/>
        <color theme="1"/>
        <rFont val="Calibri"/>
        <family val="2"/>
        <scheme val="minor"/>
      </rPr>
      <t>3.</t>
    </r>
    <r>
      <rPr>
        <sz val="10"/>
        <color theme="1"/>
        <rFont val="Calibri"/>
        <family val="2"/>
        <scheme val="minor"/>
      </rPr>
      <t xml:space="preserve"> rafforzamento e strutturazione funzioni ricerche di mercato e marketing e relazioni istituzionali.</t>
    </r>
  </si>
  <si>
    <t>n.d. 
(legata a creazione nuovo ufficio da valutare)</t>
  </si>
  <si>
    <t>DIREZIONE GENERALE</t>
  </si>
  <si>
    <t>FALCONE MICHELE</t>
  </si>
  <si>
    <r>
      <rPr>
        <b/>
        <sz val="10"/>
        <color theme="1"/>
        <rFont val="Calibri"/>
        <family val="2"/>
        <scheme val="minor"/>
      </rPr>
      <t xml:space="preserve">1. Strutturare organizzazione gruppo </t>
    </r>
    <r>
      <rPr>
        <sz val="10"/>
        <color theme="1"/>
        <rFont val="Calibri"/>
        <family val="2"/>
        <scheme val="minor"/>
      </rPr>
      <t>per sfruttare il 20% delle attività extra.</t>
    </r>
  </si>
  <si>
    <r>
      <rPr>
        <b/>
        <sz val="10"/>
        <color theme="1"/>
        <rFont val="Calibri"/>
        <family val="2"/>
        <scheme val="minor"/>
      </rPr>
      <t>2. Politiche sul personale</t>
    </r>
    <r>
      <rPr>
        <sz val="10"/>
        <color theme="1"/>
        <rFont val="Calibri"/>
        <family val="2"/>
        <scheme val="minor"/>
      </rPr>
      <t xml:space="preserve"> per il turnover ed engagement al Piano di Sostenibilità.</t>
    </r>
  </si>
  <si>
    <r>
      <rPr>
        <b/>
        <sz val="10"/>
        <color theme="1"/>
        <rFont val="Calibri"/>
        <family val="2"/>
        <scheme val="minor"/>
      </rPr>
      <t xml:space="preserve">3. Piena omogeneizzazione tra qualità ed IT </t>
    </r>
    <r>
      <rPr>
        <sz val="10"/>
        <color theme="1"/>
        <rFont val="Calibri"/>
        <family val="2"/>
        <scheme val="minor"/>
      </rPr>
      <t>per la razionalizzazione dei processi in logica one touch.</t>
    </r>
  </si>
  <si>
    <t>DIREZIONE CENTRALE  AMMINISTRAZIONE E FINANZA</t>
  </si>
  <si>
    <t xml:space="preserve">FELTRI FEDERICO </t>
  </si>
  <si>
    <r>
      <rPr>
        <b/>
        <sz val="10"/>
        <color theme="1"/>
        <rFont val="Calibri"/>
        <family val="2"/>
        <scheme val="minor"/>
      </rPr>
      <t>1. Biopiattaform</t>
    </r>
    <r>
      <rPr>
        <sz val="10"/>
        <color theme="1"/>
        <rFont val="Calibri"/>
        <family val="2"/>
        <scheme val="minor"/>
      </rPr>
      <t xml:space="preserve">a Sesto San Giovanni. </t>
    </r>
  </si>
  <si>
    <t>predisposizione PEF delle CORE-FORSU, ai fini della successiva approvazione, assistenza in geenrale per operazione societaria come da cronoprogramma ON/OFF</t>
  </si>
  <si>
    <r>
      <rPr>
        <b/>
        <sz val="10"/>
        <color theme="1"/>
        <rFont val="Calibri"/>
        <family val="2"/>
        <scheme val="minor"/>
      </rPr>
      <t>2. Pianificazione</t>
    </r>
    <r>
      <rPr>
        <sz val="10"/>
        <color theme="1"/>
        <rFont val="Calibri"/>
        <family val="2"/>
        <scheme val="minor"/>
      </rPr>
      <t xml:space="preserve"> ulteriori operazioni di finanza strutturata.</t>
    </r>
  </si>
  <si>
    <t>predisposizione relazione a  DG su caratteristiche operazione di finanza come da piano induistriale (2022-2023) ON/OFF</t>
  </si>
  <si>
    <t>3. Maggior processamento a sistema attività di G.L.</t>
  </si>
  <si>
    <t>proposta di istruzione operativa entro fine 2019 per il processamento delle scritture manuali operate da DAF ON/OFF</t>
  </si>
  <si>
    <t>da osservazioni di ODV</t>
  </si>
  <si>
    <t>DIREZIONE TECNICA</t>
  </si>
  <si>
    <t xml:space="preserve">LANUZZA ANDREA </t>
  </si>
  <si>
    <r>
      <rPr>
        <b/>
        <sz val="10"/>
        <color theme="1"/>
        <rFont val="Calibri"/>
        <family val="2"/>
        <scheme val="minor"/>
      </rPr>
      <t>1. Sistemi integrati di controllo intelligente e proattivo in una unica e centralizzata CONTROL ROOM</t>
    </r>
    <r>
      <rPr>
        <sz val="10"/>
        <color theme="1"/>
        <rFont val="Calibri"/>
        <family val="2"/>
        <scheme val="minor"/>
      </rPr>
      <t>: integrazione tra sistemi di monitoraggio (telecontrollo, sw di modellizzazione dinamica…), sistemi di ottimizzazione della pianificazione, realizzazione e gestione di costruzioni tramite aiuto di un software (BIM), sistemi di pianificazione della manutenzione e gestione integrata degli asset a patrimonio (ASSET MANAGEMENT).</t>
    </r>
  </si>
  <si>
    <r>
      <rPr>
        <b/>
        <sz val="10"/>
        <color theme="1"/>
        <rFont val="Calibri"/>
        <family val="2"/>
        <scheme val="minor"/>
      </rPr>
      <t xml:space="preserve">Control room: </t>
    </r>
    <r>
      <rPr>
        <sz val="10"/>
        <color theme="1"/>
        <rFont val="Calibri"/>
        <family val="2"/>
        <scheme val="minor"/>
      </rPr>
      <t xml:space="preserve">avvio entro 2020 con sistema integrato con dashboard gestionali e di pianificazione della manutenzione 
</t>
    </r>
    <r>
      <rPr>
        <b/>
        <sz val="10"/>
        <color theme="1"/>
        <rFont val="Calibri"/>
        <family val="2"/>
        <scheme val="minor"/>
      </rPr>
      <t>BIM:</t>
    </r>
    <r>
      <rPr>
        <sz val="10"/>
        <color theme="1"/>
        <rFont val="Calibri"/>
        <family val="2"/>
        <scheme val="minor"/>
      </rPr>
      <t xml:space="preserve"> almeno 20 progetti realizzati in BIM nel 2020</t>
    </r>
  </si>
  <si>
    <r>
      <rPr>
        <b/>
        <sz val="10"/>
        <color theme="1"/>
        <rFont val="Calibri"/>
        <family val="2"/>
        <scheme val="minor"/>
      </rPr>
      <t>2. Consolidamento nel RQTI ARERA</t>
    </r>
    <r>
      <rPr>
        <sz val="10"/>
        <color theme="1"/>
        <rFont val="Calibri"/>
        <family val="2"/>
        <scheme val="minor"/>
      </rPr>
      <t>: piano di riassetto delle reti fognarie e degli sfioratori, completamento interventi di revamping sui depuratori in pre-infrazione, piano perdite acquedottistiche integrato con sostituzione condotte fibro-cemento etc, grandi centrali acquedottistiche (San Colombano, Cornaredo) etc.</t>
    </r>
  </si>
  <si>
    <t xml:space="preserve">rispetto degli indicatori di cui al piano di sostenibilità
</t>
  </si>
  <si>
    <r>
      <rPr>
        <b/>
        <sz val="10"/>
        <color theme="1"/>
        <rFont val="Calibri"/>
        <family val="2"/>
        <scheme val="minor"/>
      </rPr>
      <t>3. Consolidamento Master Plan</t>
    </r>
    <r>
      <rPr>
        <sz val="10"/>
        <color theme="1"/>
        <rFont val="Calibri"/>
        <family val="2"/>
        <scheme val="minor"/>
      </rPr>
      <t xml:space="preserve"> verso l’economia circolare e integrazione con gestione acque meteoriche.</t>
    </r>
  </si>
  <si>
    <t xml:space="preserve">rispetto degli indicatori di cui al piano di sostenibilità.
</t>
  </si>
  <si>
    <t xml:space="preserve">
PRESIDENZA – UFFICIO INTERNAL AUDITING</t>
  </si>
  <si>
    <t xml:space="preserve">OLDANI GIANLUCA </t>
  </si>
  <si>
    <r>
      <rPr>
        <b/>
        <sz val="10"/>
        <color theme="1"/>
        <rFont val="Calibri"/>
        <family val="2"/>
        <scheme val="minor"/>
      </rPr>
      <t>1. Conclusione del piano di audit approvato dal C.d.A.</t>
    </r>
    <r>
      <rPr>
        <sz val="10"/>
        <color theme="1"/>
        <rFont val="Calibri"/>
        <family val="2"/>
        <scheme val="minor"/>
      </rPr>
      <t xml:space="preserve"> considerati gli audit straordinari avviati dal mese di maggio 2019.</t>
    </r>
  </si>
  <si>
    <t>100% dei n°33 audit pianificati e dei n° 32 audit straordinari richiesti (ON/OFF)</t>
  </si>
  <si>
    <r>
      <rPr>
        <b/>
        <sz val="10"/>
        <color theme="1"/>
        <rFont val="Calibri"/>
        <family val="2"/>
        <scheme val="minor"/>
      </rPr>
      <t>2. Miglioramento continuo della mappatura dei processi</t>
    </r>
    <r>
      <rPr>
        <sz val="10"/>
        <color theme="1"/>
        <rFont val="Calibri"/>
        <family val="2"/>
        <scheme val="minor"/>
      </rPr>
      <t xml:space="preserve"> e dei rischi nel piano triennale.</t>
    </r>
  </si>
  <si>
    <t>100% mappatura processi e relativi rischi in coordinamento con il progetto aziendale enterprise risk management (ON/OFF)</t>
  </si>
  <si>
    <r>
      <rPr>
        <b/>
        <sz val="10"/>
        <color theme="1"/>
        <rFont val="Calibri"/>
        <family val="2"/>
        <scheme val="minor"/>
      </rPr>
      <t>3. Implementazione azioni e scadenze follow up</t>
    </r>
    <r>
      <rPr>
        <sz val="10"/>
        <color theme="1"/>
        <rFont val="Calibri"/>
        <family val="2"/>
        <scheme val="minor"/>
      </rPr>
      <t xml:space="preserve"> nell’applicativo Sinergest.</t>
    </r>
  </si>
  <si>
    <t>100% inserimento in sinergest azioni e scadenze follow up audit pianificati (ON/OFF)</t>
  </si>
  <si>
    <t>DIREZIONE RICERCA E SVILUPPO</t>
  </si>
  <si>
    <t xml:space="preserve">OLIVA DESDEMONA </t>
  </si>
  <si>
    <r>
      <rPr>
        <b/>
        <sz val="10"/>
        <color theme="1"/>
        <rFont val="Calibri"/>
        <family val="2"/>
        <scheme val="minor"/>
      </rPr>
      <t>1. Mycodep- innovativa sperimentazione per l’inserimento dei funghi in depurazione in sinergia con i batteri:</t>
    </r>
    <r>
      <rPr>
        <sz val="10"/>
        <color theme="1"/>
        <rFont val="Calibri"/>
        <family val="2"/>
        <scheme val="minor"/>
      </rPr>
      <t xml:space="preserve"> avviato in collaborazione con l’Università di Pavia un progetto di sperimentazione triennale che ha come obiettivo principale quello di introdurre una nuova tecnologia depurativa in grado di rimuovere efficacemente sostanze organiche ed inorganiche, tra cui microinquinanti emergenti e metalli dai reflui della fognatura.</t>
    </r>
  </si>
  <si>
    <t>Valutazione tecnica delle migliori condizioni di crescita per la riproduzione del micelio su scala industriale entro il primo trimestre 2021; studio di fattibilità tecnico ed economico per la costruzione del fermentatore per upgrade su scala industriale entro la fine del 2020</t>
  </si>
  <si>
    <r>
      <rPr>
        <b/>
        <sz val="10"/>
        <color theme="1"/>
        <rFont val="Calibri"/>
        <family val="2"/>
        <scheme val="minor"/>
      </rPr>
      <t>2. Sludge for plastic</t>
    </r>
    <r>
      <rPr>
        <sz val="10"/>
        <color theme="1"/>
        <rFont val="Calibri"/>
        <family val="2"/>
        <scheme val="minor"/>
      </rPr>
      <t xml:space="preserve">: collaborazione con FITT per la produzione di tubi in PVC </t>
    </r>
    <r>
      <rPr>
        <sz val="10"/>
        <color rgb="FFFF0000"/>
        <rFont val="Calibri"/>
        <family val="2"/>
        <scheme val="minor"/>
      </rPr>
      <t xml:space="preserve">e/o PP/PE </t>
    </r>
    <r>
      <rPr>
        <sz val="10"/>
        <color theme="1"/>
        <rFont val="Calibri"/>
        <family val="2"/>
        <scheme val="minor"/>
      </rPr>
      <t xml:space="preserve">contenenti fanghi essiccati. </t>
    </r>
  </si>
  <si>
    <t>Completamento dello studio fattibilità del tubo in PVC entro il 2020. Se fattibilità positiva produzione su scala pilota dei primi campioni ed esecuzione dei test di specifica necessari per la produzione industriale. In caso di fattibilità negativa si procederà all'esecuzione delle stesse prove con altri materiali plastici usati per la produzione di tubi per la fognatura (polietilene PE- polipropilene PP)</t>
  </si>
  <si>
    <r>
      <rPr>
        <b/>
        <sz val="10"/>
        <color theme="1"/>
        <rFont val="Calibri"/>
        <family val="2"/>
        <scheme val="minor"/>
      </rPr>
      <t xml:space="preserve">3. Creazione dell’ufficio Geological Support System di Water Alliance: </t>
    </r>
    <r>
      <rPr>
        <sz val="10"/>
        <color theme="1"/>
        <rFont val="Calibri"/>
        <family val="2"/>
        <scheme val="minor"/>
      </rPr>
      <t>trasferimento delle competenze dell’ufficio e di tutte le attività sperimentali da CAP a Water Alliance in virtù del beneficio riconosciuto da Water Alliance dei risultati dell’applicazione del PIA.</t>
    </r>
  </si>
  <si>
    <t>Ufficio operativo entro la fine del 2020 (ON/OFF)</t>
  </si>
  <si>
    <t>DIREZIONE  PIANIFICAZIONE E CONTROLLO</t>
  </si>
  <si>
    <t xml:space="preserve">PATTANO MARCO </t>
  </si>
  <si>
    <r>
      <rPr>
        <b/>
        <sz val="10"/>
        <color theme="1"/>
        <rFont val="Calibri"/>
        <family val="2"/>
        <scheme val="minor"/>
      </rPr>
      <t>1. Sviluppo del software di Project Management Oracle Primavera</t>
    </r>
    <r>
      <rPr>
        <sz val="10"/>
        <color theme="1"/>
        <rFont val="Calibri"/>
        <family val="2"/>
        <scheme val="minor"/>
      </rPr>
      <t>, entrato in esercizio a metà del 2018, quale strumento di pianificazione, gestione tecnico-economica e rendicontazione degli investimenti inseriti nel Programma degli Interventi.</t>
    </r>
  </si>
  <si>
    <t>Implementazione e messa in produzione della funzionalità per la gestione a sistema del processo di aggiornamento annuale della pianificazione (PdI).
(NB: obiettivo già incluso in quelli di direzione 2019, ma che nel corso di quest'anno potrà essere sviluppato solamente fino alla fase di analisi).
Tempi: entro giugno 2020.</t>
  </si>
  <si>
    <r>
      <rPr>
        <b/>
        <sz val="10"/>
        <color theme="1"/>
        <rFont val="Calibri"/>
        <family val="2"/>
        <scheme val="minor"/>
      </rPr>
      <t xml:space="preserve">2. Le valutazioni di tipo regolatorio e tariffario </t>
    </r>
    <r>
      <rPr>
        <sz val="10"/>
        <color theme="1"/>
        <rFont val="Calibri"/>
        <family val="2"/>
        <scheme val="minor"/>
      </rPr>
      <t xml:space="preserve">circa l’inclusione nel Servizio Idrico Integrato del progetto Forsu presso il polo tecnologico di Sesto San Giovanni. </t>
    </r>
  </si>
  <si>
    <t>Assistenza e collaborazione nel processo valutativo e decisionale di ATO finalizzato alla verifica della possibilità di inclusione del progetto nel SII (NB: il Piano delle Performance 2019 di ATO prevede l'effettuazione di "Elaborazioni tariffarie in ottica di profit sharing e di totale inclusione dell’intervento nel SII").</t>
  </si>
  <si>
    <r>
      <rPr>
        <b/>
        <sz val="10"/>
        <color theme="1"/>
        <rFont val="Calibri"/>
        <family val="2"/>
        <scheme val="minor"/>
      </rPr>
      <t>3. Il consolidamento del processo di predisposizione del bilancio Unbundling</t>
    </r>
    <r>
      <rPr>
        <sz val="10"/>
        <color theme="1"/>
        <rFont val="Calibri"/>
        <family val="2"/>
        <scheme val="minor"/>
      </rPr>
      <t>, considerato anche il fatto che ARERA ha decretato la fine del periodo sperimentale e l’entrata in vigore del regime ordinario a partire dal 2019 con la rendicontazione dei dati del 2018.</t>
    </r>
  </si>
  <si>
    <t xml:space="preserve">Compliance al requisito di piena tracciabilità dei dati Unbundling mediante effettuazione delle rettifiche nel sistema gestionale per garantire il requisito dell'imputazione ex ante dei dati e della tracciabilità dei medesimi
Tempi: entro dichiarazione Unbundling 2019 (periodo stimato luglio/agosto 2020).  </t>
  </si>
  <si>
    <t>SISTEMI DI GESTIONE QUALITÀ AMBIENTE E SICUREZZA</t>
  </si>
  <si>
    <t>PINNA ALESSIO</t>
  </si>
  <si>
    <r>
      <rPr>
        <b/>
        <sz val="10"/>
        <color theme="1"/>
        <rFont val="Calibri"/>
        <family val="2"/>
        <scheme val="minor"/>
      </rPr>
      <t>1. Sviluppo della cultura della salute e sicurezza</t>
    </r>
    <r>
      <rPr>
        <sz val="10"/>
        <color theme="1"/>
        <rFont val="Calibri"/>
        <family val="2"/>
        <scheme val="minor"/>
      </rPr>
      <t xml:space="preserve"> in tutta l’azienda (tramite formazione e cartellonistica non convenzionale, introduzione del concetto di safety leadership, sviluppo del progetto di salute e benessere aziendale.</t>
    </r>
  </si>
  <si>
    <t>Installazione sagome e totem nei siti individuati, sviluppo della safety leadership e completamento progetto salute e benessere entro 31.12.2020 (ON/OFF)</t>
  </si>
  <si>
    <r>
      <rPr>
        <b/>
        <sz val="10"/>
        <color theme="1"/>
        <rFont val="Calibri"/>
        <family val="2"/>
        <scheme val="minor"/>
      </rPr>
      <t xml:space="preserve">2. Passaggio dalla certificazione </t>
    </r>
    <r>
      <rPr>
        <sz val="10"/>
        <color theme="1"/>
        <rFont val="Calibri"/>
        <family val="2"/>
        <scheme val="minor"/>
      </rPr>
      <t>con la norma ohsas 18001 alla norma iso 45001 per Sistema di gestione della Salute e Sicurezza sul Lavoro.</t>
    </r>
  </si>
  <si>
    <t>Ottenimento certificazione con nuova norma ISO 45001 entro 31.12.2020 (ON/OFF)</t>
  </si>
  <si>
    <r>
      <rPr>
        <b/>
        <sz val="10"/>
        <color theme="1"/>
        <rFont val="Calibri"/>
        <family val="2"/>
        <scheme val="minor"/>
      </rPr>
      <t>3. Unificazione dei DPI</t>
    </r>
    <r>
      <rPr>
        <sz val="10"/>
        <color theme="1"/>
        <rFont val="Calibri"/>
        <family val="2"/>
        <scheme val="minor"/>
      </rPr>
      <t xml:space="preserve"> con centralizzazione degli acquisti per tutto il Gruppo CAP ed automatizzazione del processo in ottica industria 4.0.</t>
    </r>
  </si>
  <si>
    <t>Acquisto centralizzato dei DPI e automatizzazione dei processi entro 31.12.2020 (ON/OFF)</t>
  </si>
  <si>
    <t>SETTORE GESTIONE FOGNATURA E DEPURAZIONE</t>
  </si>
  <si>
    <t>REGINATO ALESSANDRO</t>
  </si>
  <si>
    <r>
      <rPr>
        <b/>
        <sz val="10"/>
        <color theme="1"/>
        <rFont val="Calibri"/>
        <family val="2"/>
        <scheme val="minor"/>
      </rPr>
      <t>1. 	ECONOMIA CIRCOLARE: VFA SESTO SAN GIOVANNI</t>
    </r>
    <r>
      <rPr>
        <sz val="10"/>
        <color theme="1"/>
        <rFont val="Calibri"/>
        <family val="2"/>
        <scheme val="minor"/>
      </rPr>
      <t xml:space="preserve">
Nell’ambito del Master Plan per la Gestione Circolare delle acque reflue, uno degli obiettivi è quello di produrre substrati carboniosi facilmente biodegradabili (VFA) attraverso la valorizzazione di fango cellulosico fermentato ed il dosaggio controllato di VFA in linea acque per instaurare ed ottimizzare processi di accumulo del fosforo BioP. Successivamente si procederà al recupero di fosforo sotto forma di struvite.</t>
    </r>
  </si>
  <si>
    <t xml:space="preserve">Obiettivo 2020: Consolidare il funzionamento della sezione di fermentazione fanghi la produzione di VFA producendo 150 T di COD/anno che alimenteranno la linea acque. </t>
  </si>
  <si>
    <r>
      <rPr>
        <b/>
        <sz val="10"/>
        <color theme="1"/>
        <rFont val="Calibri"/>
        <family val="2"/>
        <scheme val="minor"/>
      </rPr>
      <t>2. SICUREZZA: ADEGUAMENTO DIRETTIVA MACCHINE E ALL’81/08</t>
    </r>
    <r>
      <rPr>
        <sz val="10"/>
        <color theme="1"/>
        <rFont val="Calibri"/>
        <family val="2"/>
        <scheme val="minor"/>
      </rPr>
      <t xml:space="preserve">
Il progetto di censimento e adeguamento degli impianti alla Direttiva Macchine e all’81/08 è stato avviato nel 2015.Il progetto ha interessato 33 siti produttivi adeguando alla Normativa 3.807 macchine e si vuole consolidare la gestione e l’attualizzazione continua degli impianti.</t>
    </r>
  </si>
  <si>
    <t>Al 31/12/19 termina CIM 4. Tutte le schede saranno su webgis o altro Gestionale (Asset Management). Nel 2020 verranno implementate le attività per l'attualizzazione sistematica delle schede e certificazioni. Obiettivo: 100% delle certificazioni di conformità attualizzate al 31/12/2020</t>
  </si>
  <si>
    <r>
      <rPr>
        <b/>
        <sz val="10"/>
        <color theme="1"/>
        <rFont val="Calibri"/>
        <family val="2"/>
        <scheme val="minor"/>
      </rPr>
      <t>3. TRATTAMENTI ALTERNATIVI FANGHI: BIOESSICCATORE ROBECCO</t>
    </r>
    <r>
      <rPr>
        <sz val="10"/>
        <color theme="1"/>
        <rFont val="Calibri"/>
        <family val="2"/>
        <scheme val="minor"/>
      </rPr>
      <t xml:space="preserve">
E’ in corso di installazione un essiccatore fanghi a processo biologico per la riduzione dei volumi dei fanghi sul depuratore di Robecco che entrerà in pieno funzionamento nel 2020. </t>
    </r>
  </si>
  <si>
    <t xml:space="preserve">Si prevede l'avviamento a fine 2019 e si prevede per il 2020 la piena produzione. 2020: trattamento di 900 Ton/anno e riduzione del costo di smaltimento di (900*199-450*157) =108,450 Euro) </t>
  </si>
  <si>
    <t>a marzo si capirà il reale funzionamento (novità - c'è un rischio che non funzioni). Se funziona verrà esteso a Robecco e anche a Truccazzano</t>
  </si>
  <si>
    <t>DIREZIONE INFORMATION TECHNOLOGY</t>
  </si>
  <si>
    <t xml:space="preserve">TESSERA MICHELE </t>
  </si>
  <si>
    <r>
      <rPr>
        <b/>
        <sz val="10"/>
        <color theme="1"/>
        <rFont val="Calibri"/>
        <family val="2"/>
        <scheme val="minor"/>
      </rPr>
      <t>1. Avviato in esercizio nel corso del 2019, da consolidare il nuovo sistema HCM per la gestione delle risorse umane.</t>
    </r>
    <r>
      <rPr>
        <sz val="10"/>
        <color theme="1"/>
        <rFont val="Calibri"/>
        <family val="2"/>
        <scheme val="minor"/>
      </rPr>
      <t xml:space="preserve"> Implementato su SAP success Factor, oggi attivo per recruiting e anagrafiche da consolidare con l’avvio del performance management ed il mondo learning.</t>
    </r>
  </si>
  <si>
    <t>Attivazione performance management e mondo learnig ex ante del processo di performance 2020 (aprile 2020)
ON/OFF</t>
  </si>
  <si>
    <r>
      <rPr>
        <b/>
        <sz val="10"/>
        <color theme="1"/>
        <rFont val="Calibri"/>
        <family val="2"/>
        <scheme val="minor"/>
      </rPr>
      <t>2. Sistema di asset management:</t>
    </r>
    <r>
      <rPr>
        <sz val="10"/>
        <color theme="1"/>
        <rFont val="Calibri"/>
        <family val="2"/>
        <scheme val="minor"/>
      </rPr>
      <t xml:space="preserve"> unico tassello mancante nella mappa applicativa del Gruppo.
Gara in pubblicazione a luglio, vedrà un forte consolidamento nel 2020. Il sistema permetterà di gestire il ciclo di vita dei singoli asset, legando questi ultimi alle manutenzioni, al patrimonio/ammortamenti ed al piano investimenti.</t>
    </r>
  </si>
  <si>
    <t>Attivazione sistema di asset management entro dicembre 2020
ON/OFF</t>
  </si>
  <si>
    <r>
      <rPr>
        <b/>
        <sz val="10"/>
        <color theme="1"/>
        <rFont val="Calibri"/>
        <family val="2"/>
        <scheme val="minor"/>
      </rPr>
      <t>3. Nuovo Portale internet/Area clienti e sistema di Orchestrazione.</t>
    </r>
    <r>
      <rPr>
        <sz val="10"/>
        <color theme="1"/>
        <rFont val="Calibri"/>
        <family val="2"/>
        <scheme val="minor"/>
      </rPr>
      <t xml:space="preserve">
Nel corso del 2019 inizieranno i lavori per l’implementazione del nuovo sito internet che, comunque, vedrà l’attivazione nel corso del 2020 con un forte consolidamento della digitalizzazione verso i cittadini/clienti/stakeholder. 
Contestualmente, nel 2020 verrà attivato l’orchestratore, ovvero un sistema che permetterà il dialogo informatico tra i vari applicativi con maggior stabilità e sicurezza.</t>
    </r>
  </si>
  <si>
    <t>a) Attivazione Nuovo Portale internet/Area Clienti: 100% dicembre 2020
b)Sistema di Orchestrazione: 50% dicembre 2020, 50% dicembre 2021
ON/OFF</t>
  </si>
  <si>
    <t>Settore</t>
  </si>
  <si>
    <t>Direttivo</t>
  </si>
  <si>
    <t>anno 2019</t>
  </si>
  <si>
    <t>Etichette di riga</t>
  </si>
  <si>
    <t>Conteggio di Settore</t>
  </si>
  <si>
    <t>AMMINISTRAZIONE E FINANZA</t>
  </si>
  <si>
    <t>BIANCONE FEDERICA</t>
  </si>
  <si>
    <t>COLUSSI ALESSANDRA</t>
  </si>
  <si>
    <t>AREA TECNICA PATRIMONIO</t>
  </si>
  <si>
    <t>RIBONI MARCO ALESSANDRO</t>
  </si>
  <si>
    <t>AREA TECNICA PROGETTAZIONE</t>
  </si>
  <si>
    <t>GIGLIARANO SALVATORE</t>
  </si>
  <si>
    <t>AREA TECNICA STRUTTURE</t>
  </si>
  <si>
    <t>PALAZZESI SIMONA</t>
  </si>
  <si>
    <t>CONTROLLO DI GESTIONE</t>
  </si>
  <si>
    <t>RICCI SELVAGGIA</t>
  </si>
  <si>
    <t>DIVISIONE PAVIA</t>
  </si>
  <si>
    <t>AMANTE STEFANIA</t>
  </si>
  <si>
    <t>GIAVARI DAVIDE</t>
  </si>
  <si>
    <t>INFORMATION TECHNOLOGY</t>
  </si>
  <si>
    <t>GRASSI GIANPAOLO</t>
  </si>
  <si>
    <t xml:space="preserve">INTERNAL AUDIT </t>
  </si>
  <si>
    <t>MANFREDI GIUSEPPE</t>
  </si>
  <si>
    <t>OPERATIONAL INTELLIGENT</t>
  </si>
  <si>
    <t>PEZZUTO MICHELA</t>
  </si>
  <si>
    <t>PRESIDENZA</t>
  </si>
  <si>
    <t>SALUZZI CECILIA</t>
  </si>
  <si>
    <t>PRODUTTIVI</t>
  </si>
  <si>
    <t>VARGIU GIOVANNI</t>
  </si>
  <si>
    <t>QSA</t>
  </si>
  <si>
    <t>RIZZITIELLO FRANCESCO</t>
  </si>
  <si>
    <t>RELAZIONI ESTERNE &amp; CSR</t>
  </si>
  <si>
    <t>SECHI DARIO</t>
  </si>
  <si>
    <t>RICERCA E SVILUPPO</t>
  </si>
  <si>
    <t>TAVECCHIA MARCO OSCAR</t>
  </si>
  <si>
    <t>SETTORE ACQUEDOTTO</t>
  </si>
  <si>
    <t>ACCOSA CARLO</t>
  </si>
  <si>
    <t>SETTORE APPALTI CONTRATTI E LEGAL</t>
  </si>
  <si>
    <t>BANFI EUGENIO ALESSANDRO</t>
  </si>
  <si>
    <t>SETTORE COMMERCIALE</t>
  </si>
  <si>
    <t>MONTI RICCARDO LIBERO</t>
  </si>
  <si>
    <t>SETTORE DEPURAZIONE</t>
  </si>
  <si>
    <t>SPIRITO DAVIDE</t>
  </si>
  <si>
    <t>SETTORE FOGNATURA</t>
  </si>
  <si>
    <t>TAGLIANI DIEGO</t>
  </si>
  <si>
    <t>UTM &amp; SECURITY</t>
  </si>
  <si>
    <t>SALINETTI GLORIA</t>
  </si>
  <si>
    <t>(vuoto)</t>
  </si>
  <si>
    <t>PERSICO MARCO</t>
  </si>
  <si>
    <t>Totale complessivo</t>
  </si>
  <si>
    <t>VENTURA MARIA</t>
  </si>
  <si>
    <t>RABBIOSI UGO</t>
  </si>
  <si>
    <t>CALLERIO MARCO</t>
  </si>
  <si>
    <t>CALABRIA SAVERIO</t>
  </si>
  <si>
    <t>DEPLANO DANIELA</t>
  </si>
  <si>
    <t>DI STEFANO NICOLA</t>
  </si>
  <si>
    <t>NAVA CRISTIANO</t>
  </si>
  <si>
    <t>GERVASONI CRISTIAN</t>
  </si>
  <si>
    <t>LE FOSSE FRANCESCO</t>
  </si>
  <si>
    <t>FELTRONI ROBERTO</t>
  </si>
  <si>
    <t>CAVALERA MARCO COSIMO</t>
  </si>
  <si>
    <t>PASTORI BARBARA</t>
  </si>
  <si>
    <t>MISMASI GIANLUCA</t>
  </si>
  <si>
    <t>ROSSETTI ROBERTO</t>
  </si>
  <si>
    <t>MAZZA ALESSANDRA</t>
  </si>
  <si>
    <t>SPOTTI ANDREA ANNIBALE</t>
  </si>
  <si>
    <t>BALDINI PIER DOMENICO</t>
  </si>
  <si>
    <t>FIORANI MASSIMO</t>
  </si>
  <si>
    <t>LEONE ANTONIO MASSIMILIA</t>
  </si>
  <si>
    <t>BISCARI PASQUALE</t>
  </si>
  <si>
    <t>DI PASQUA CRISTINA</t>
  </si>
  <si>
    <t>FEDRIZZI ROSARIA AGATA</t>
  </si>
  <si>
    <t>RIZZO LOREDANA</t>
  </si>
  <si>
    <t>ZAPPALA' MARIO</t>
  </si>
  <si>
    <t>BENVENUTO MASSIMO</t>
  </si>
  <si>
    <t>BERTELLI ALESSANDRO</t>
  </si>
  <si>
    <t>CASTELLI PAOLO</t>
  </si>
  <si>
    <t>QUARTI EMILIO</t>
  </si>
  <si>
    <t>SFOLCINI PAOLO</t>
  </si>
  <si>
    <t>SIMUNNO MARIA GIOVANNA</t>
  </si>
  <si>
    <t>SPINELLI ANDREA MARIA</t>
  </si>
  <si>
    <t>VARISCO ALESSANDRO</t>
  </si>
  <si>
    <t>VERGANI SERGIO</t>
  </si>
  <si>
    <t>TIZIANA LOREFICE</t>
  </si>
  <si>
    <t>CASSIA ELENA</t>
  </si>
  <si>
    <t>ESPOSITO GIUSEPPE</t>
  </si>
  <si>
    <t>OLDANI GIAN LUCA</t>
  </si>
  <si>
    <t>MORONI GIANLUCA</t>
  </si>
  <si>
    <t>MUZZATTI MARCO ANDREA</t>
  </si>
  <si>
    <t>PARENTE SERGIO</t>
  </si>
  <si>
    <t>SARTA RICCARDO</t>
  </si>
  <si>
    <t>BARBATO PAOLA</t>
  </si>
  <si>
    <t>SALA ANNALISA</t>
  </si>
  <si>
    <t>PASQUALINI ANDREA</t>
  </si>
  <si>
    <t>PORRO DONATO ANGELO</t>
  </si>
  <si>
    <t>LOMBARDI MARCO</t>
  </si>
  <si>
    <t>PONTECORVI SARA GRAZIELLA</t>
  </si>
  <si>
    <t>ARISI PAOLA</t>
  </si>
  <si>
    <t>COLLE MATTEO</t>
  </si>
  <si>
    <t>BIASCO ANTONELLA</t>
  </si>
  <si>
    <t>GEROSA GLORIA</t>
  </si>
  <si>
    <t>BARILLI LORENZO</t>
  </si>
  <si>
    <t>GORLA MAURIZIO</t>
  </si>
  <si>
    <t>GUERZONI NADIA</t>
  </si>
  <si>
    <t>MARTELLENGHI FABIO</t>
  </si>
  <si>
    <t>RIPAMONTI DIEGO</t>
  </si>
  <si>
    <t>CROCI CHRISTIAN</t>
  </si>
  <si>
    <t>CHIGNOLA MASSIMO</t>
  </si>
  <si>
    <t>POGGI STEFANO</t>
  </si>
  <si>
    <t>CIAPPARELLA LUCA GIUSEPPE</t>
  </si>
  <si>
    <t>GARBELLI GIACOMO</t>
  </si>
  <si>
    <t>CASATI ALESSANDRO MARIA</t>
  </si>
  <si>
    <t>REPICCHE RAUL BRUNO</t>
  </si>
  <si>
    <t>PASCALE FABIO</t>
  </si>
  <si>
    <t>PERCOCO FRANCO</t>
  </si>
  <si>
    <t>SALA ANTONELLO</t>
  </si>
  <si>
    <t>FAVA DANIELE</t>
  </si>
  <si>
    <t>GUAZZI GIULIO</t>
  </si>
  <si>
    <t>MAZZUCCHELLI BRUNO</t>
  </si>
  <si>
    <t>MARZORATI FAUSTO MARINO</t>
  </si>
  <si>
    <t>BERTOLAZZI IVAN</t>
  </si>
  <si>
    <t>CAMICI DANIELA</t>
  </si>
  <si>
    <t>CANE' SABRINA SILVIA</t>
  </si>
  <si>
    <t>CAPUTO FILIPPO</t>
  </si>
  <si>
    <t>CARPINETI LAURA</t>
  </si>
  <si>
    <t>CERIANI PATRIZIA</t>
  </si>
  <si>
    <t>LENTINI MARINA LUCREZIA</t>
  </si>
  <si>
    <t>PACENZA VITTORIO PAOLO</t>
  </si>
  <si>
    <t>PLACANICA DEBORA</t>
  </si>
  <si>
    <t>CANNARILE FRANCESCO</t>
  </si>
  <si>
    <t>CASAZZA ELISA</t>
  </si>
  <si>
    <t>COLOMBI MANUELA ROSANGELA</t>
  </si>
  <si>
    <t>DOTTI ALESSANDRO GIACOMO</t>
  </si>
  <si>
    <t>FACHERIS CINZIA</t>
  </si>
  <si>
    <t>FIORITO NIVES</t>
  </si>
  <si>
    <t>LAURIA STEFANIA</t>
  </si>
  <si>
    <t>MAGGI LAURA</t>
  </si>
  <si>
    <t>ROMANI LUCIO</t>
  </si>
  <si>
    <t>BRUSCHI GIUSEPPE</t>
  </si>
  <si>
    <t>COLOMBI ALESSANDRO</t>
  </si>
  <si>
    <t>GADALETA MASSIMILIANO</t>
  </si>
  <si>
    <t>GARANZINI GIUSEPPE</t>
  </si>
  <si>
    <t>GRASSI ANGELO</t>
  </si>
  <si>
    <t>ISELLA MORENA MARIA</t>
  </si>
  <si>
    <t>LONNI ROBERTO</t>
  </si>
  <si>
    <t>MERAVIGLIA GIANLUCA</t>
  </si>
  <si>
    <t>MINGIARDI GIANCARLO</t>
  </si>
  <si>
    <t>PROVELLI MARCELLO FABRIZIO</t>
  </si>
  <si>
    <t>PULICELLI MARIO</t>
  </si>
  <si>
    <t>SCAGLIONE DAVIDE</t>
  </si>
  <si>
    <t>SEVERGNINI GIANLUCA LORENZO</t>
  </si>
  <si>
    <t>TONELLO UGO</t>
  </si>
  <si>
    <t>SACCONE MASSIMILIANO</t>
  </si>
  <si>
    <t>BROCCHIERI GIULIANO</t>
  </si>
  <si>
    <t>LABBADINI CARLO</t>
  </si>
  <si>
    <t>PIROLO DAVIDE</t>
  </si>
  <si>
    <t>OBIETTIVI PER DIRIGENTI</t>
  </si>
  <si>
    <t>PREMIO
%</t>
  </si>
  <si>
    <t>PESI
%</t>
  </si>
  <si>
    <t>IMPEGNO DEL GRUPPO</t>
  </si>
  <si>
    <t>INDICATORE / KPI (rilevazione Gruppo CAP)</t>
  </si>
  <si>
    <t>Inizio: anno 2018</t>
  </si>
  <si>
    <t>Target 2022</t>
  </si>
  <si>
    <t>DIRIGENTI</t>
  </si>
  <si>
    <t>S1</t>
  </si>
  <si>
    <t>Ridurre i litri di acqua consumati ogni giorno dagli utenti CAP</t>
  </si>
  <si>
    <t>CONSUMARE MENO, CONSUMARE MEGLIO</t>
  </si>
  <si>
    <t>Litri di acqua consumati ogni giorno pro-capite (l/gg)</t>
  </si>
  <si>
    <t>S2</t>
  </si>
  <si>
    <t>Triplicare il numero degli utenti CAP che dichiarano di bere solo, 
o quasi solo, acqua del rubinetto</t>
  </si>
  <si>
    <t>FACILE COME BERE UN BICCHER D’ACQUA</t>
  </si>
  <si>
    <t>Numero di utenti CAP che dichiarano di bere solo, o quasi, acqua del rubinetto (%)</t>
  </si>
  <si>
    <t>S3</t>
  </si>
  <si>
    <t>Servire con soluzioni su misura una percentuale sempre maggiore 
di famiglie in difficoltà e di utenti collettivi</t>
  </si>
  <si>
    <t>SEMPRE PIÙ VICINI ALLE ESIGENZE DELLE COMUNITÀ</t>
  </si>
  <si>
    <t>Gli utenti collettivi e in difficoltà con soluzioni su misura (%)</t>
  </si>
  <si>
    <t>R1</t>
  </si>
  <si>
    <t>Ridefinire i flussi in entrata e in uscita delle attività di CAP per recuperare 
la maggior quantità possibile di materia ed energia</t>
  </si>
  <si>
    <t>CHIUDERE IL CERCHIO</t>
  </si>
  <si>
    <t xml:space="preserve">Milioni di euro investiti per progetti di riduzione Tonnellate di CO2 equivalente corrispondenti all’impatto delle attività CAP (milioni euro) </t>
  </si>
  <si>
    <t>26.800 ton</t>
  </si>
  <si>
    <t>-12%</t>
  </si>
  <si>
    <t>NEL PIANO: Tonnellate di CO2 equivalente corrispondenti all’impatto delle attività CAP (rilevazione CAP)</t>
  </si>
  <si>
    <t>R2</t>
  </si>
  <si>
    <t>Ridurre di oltre un terzo l’acqua immessa nella rete CAP</t>
  </si>
  <si>
    <t>PROTEGGERE LA RISORSA</t>
  </si>
  <si>
    <t>Percentuale di acqua dispersa nella rete sul totale immesso (%)</t>
  </si>
  <si>
    <t>R3</t>
  </si>
  <si>
    <t xml:space="preserve">Incrementare la capacità di resilienza all’acqua delle città </t>
  </si>
  <si>
    <t xml:space="preserve">CITTÀ RESILIENTI </t>
  </si>
  <si>
    <t>Milioni di eruo investiti in attivita svolte al drenaggio dell'acqua nei territori in cui opera CAP (milioni euro)</t>
  </si>
  <si>
    <t>1,6 mln m3</t>
  </si>
  <si>
    <t>1,84 mln m3
(+15%)</t>
  </si>
  <si>
    <t>I1</t>
  </si>
  <si>
    <t xml:space="preserve">Guidare l’evoluzione digitale a partire dalla trasformazione dell’offerta ai clienti </t>
  </si>
  <si>
    <t>UN’IMPRESA DIGITALE</t>
  </si>
  <si>
    <t xml:space="preserve">Percentuale di servizi CAP disponibili come “on click solution” (%) </t>
  </si>
  <si>
    <t>I2</t>
  </si>
  <si>
    <t>Aumentare la capacità del Gruppo di generare valore per la comunità</t>
  </si>
  <si>
    <t>CREARE VALORE CONDIVISO</t>
  </si>
  <si>
    <t>Percentuale di margine operativo derivato da attività che generano valore condiviso (%)</t>
  </si>
  <si>
    <t>La baseline sarà definita sui dati economici 2018</t>
  </si>
  <si>
    <t>I3</t>
  </si>
  <si>
    <t>Rendere smart le reti e gli impianti</t>
  </si>
  <si>
    <t>VERSO UN FUTURO SMART</t>
  </si>
  <si>
    <t>Milioni di Euro spesi in automazione e robotica (milioni)</t>
  </si>
  <si>
    <t>UFFICIO ….........</t>
  </si>
  <si>
    <t>Avanzamento PROGRESSIVO</t>
  </si>
  <si>
    <t>OBIETTIVI SPECIFICI</t>
  </si>
  <si>
    <r>
      <t xml:space="preserve">I Trimestre
</t>
    </r>
    <r>
      <rPr>
        <sz val="11"/>
        <color rgb="FF000000"/>
        <rFont val="Calibri"/>
        <family val="2"/>
      </rPr>
      <t>(da gennaio - a marzo)</t>
    </r>
  </si>
  <si>
    <t>NOTE
I trim</t>
  </si>
  <si>
    <r>
      <t xml:space="preserve">II Trimestre
</t>
    </r>
    <r>
      <rPr>
        <sz val="11"/>
        <color rgb="FF000000"/>
        <rFont val="Calibri"/>
        <family val="2"/>
      </rPr>
      <t>(da gennaio - a giugno)</t>
    </r>
  </si>
  <si>
    <t>NOTE
II trim</t>
  </si>
  <si>
    <r>
      <t xml:space="preserve">III Trimestre
</t>
    </r>
    <r>
      <rPr>
        <sz val="11"/>
        <color rgb="FF000000"/>
        <rFont val="Calibri"/>
        <family val="2"/>
      </rPr>
      <t>(da gennaio - a settembre)</t>
    </r>
  </si>
  <si>
    <t>NOTE
III trim</t>
  </si>
  <si>
    <r>
      <t xml:space="preserve">IV Trimestre
</t>
    </r>
    <r>
      <rPr>
        <sz val="11"/>
        <color rgb="FF000000"/>
        <rFont val="Calibri"/>
        <family val="2"/>
      </rPr>
      <t>(da gennaio - a dicembre)</t>
    </r>
  </si>
  <si>
    <t>NOTE
IV trim</t>
  </si>
  <si>
    <t>NOTE GENERALI</t>
  </si>
  <si>
    <t>REFERENTE</t>
  </si>
  <si>
    <t>Nome Cartella online per salvataggio FILE DI SUPPORTO</t>
  </si>
  <si>
    <t>% FINALE
raggiungimento obiettivo</t>
  </si>
  <si>
    <t>ALLEGATO 1 - ELENCO DELLE MISURE DI PREVENZIONE DELLA CORRUZIONE E PER LA TRASPARENZA DI ZEROC</t>
  </si>
  <si>
    <t>MISURE GENERALI</t>
  </si>
  <si>
    <t>Tipologia misura</t>
  </si>
  <si>
    <t>Misura di prevenzione della corruzione</t>
  </si>
  <si>
    <t>Descrizione</t>
  </si>
  <si>
    <t>Responsabile</t>
  </si>
  <si>
    <t>Indicatore di monitoraggio</t>
  </si>
  <si>
    <t>Scadenza</t>
  </si>
  <si>
    <t>Misure di definizione e
promozione dell’etica e di standard di comportamento</t>
  </si>
  <si>
    <t>MISURE ATTE A DISCIPLINARE E SANZIONARE I COMPORTAMENTI RILEVANTI AI FINI DELLA PREVENZIONE DELLA CORRUZIONE AI SENSI DELLA LEGGE N. 190/2012</t>
  </si>
  <si>
    <t>Adozione e aggiornamento  del documento “Codice Etico”</t>
  </si>
  <si>
    <t>Ufficio RM&amp;CC di  CAP</t>
  </si>
  <si>
    <t>On/Off</t>
  </si>
  <si>
    <t>31/12 di ciascun anno
(Attività continuativa)</t>
  </si>
  <si>
    <t>Misure di rotazione</t>
  </si>
  <si>
    <t>ROTAZIONE STRAORDINARIA DEL PERSONALE</t>
  </si>
  <si>
    <t>Nel caso in cui nei confronti del personale di ZeroC vengano avviati procedimenti penali o disciplinari per condotte di natura corruttiva, la società potrà valutare l’applicazione della c.d. rotazione “straordinaria”</t>
  </si>
  <si>
    <t>Direzione HR di CAP</t>
  </si>
  <si>
    <t>n. di rotazioni effettuate</t>
  </si>
  <si>
    <t>Misure di segnalazione e protezione</t>
  </si>
  <si>
    <t>MISURE DI SEGNALAZIONE E PROTEZIONE (D.LGS 24/2023 WHISTLEBLOWING)</t>
  </si>
  <si>
    <t>Corretta e continua attuazione delle misure di segnalazione e protezione</t>
  </si>
  <si>
    <t>RPCT</t>
  </si>
  <si>
    <t>Misure di formazione</t>
  </si>
  <si>
    <t>PIANO DI FORMAZIONE ANNUALE DI ETICA E LEGALITÀ</t>
  </si>
  <si>
    <t xml:space="preserve">Predisposizione e corretta/completa erogazione dei corsi previsti nel Piano annuale </t>
  </si>
  <si>
    <t>Misure di trasparenza</t>
  </si>
  <si>
    <t>MISURE PER LA TRASPARENZA</t>
  </si>
  <si>
    <t>Rispetto degli adempimenti di trasparenza previsti dalla matrice di responsabilità allegata al Piano 190</t>
  </si>
  <si>
    <t>Tutte le Direzioni</t>
  </si>
  <si>
    <t>Misure di controllo</t>
  </si>
  <si>
    <t>DIVIETO DI PANTOUFLAGE (INCOMPATIBILITÀ SUCCESSIVA) DI CUI ALL’ART. 53, CO. 16-TER D.LGS. 165/2001</t>
  </si>
  <si>
    <t>Previsione nei  bandi di gara di dichiarazione dei concorrenti di non trovarsi in alcuna delle condizioni di cui all’art. 53 - c.16 ter - del D. Lgs. n. 165/2001, nonché dell’art. 21 - c.1 - del D. Lgs. n. 39/2013.</t>
  </si>
  <si>
    <t>Ammnistrazione finanza e controllo Ufficio approvvigionamenti</t>
  </si>
  <si>
    <t>Sottoscrizione di specifica dichiarazione da parte dei soggetti di cui al D.Lgs. 39/2013,  in caso di nuovo incarico e in sede di dichiarazione annuale ex art. 20 del medesimo decreto, di essere a conoscenza della  norma e di impegnarsi al rispetto del divieto di pantouflage</t>
  </si>
  <si>
    <t xml:space="preserve">n. dich. raccolte </t>
  </si>
  <si>
    <t>Verifiche a campione sulle dichiarazioni nel caso di cessazione dall'incarico di uno dei soggetti di cui al d.lgs. n. 39/2013</t>
  </si>
  <si>
    <t>n. verifiche effettuate</t>
  </si>
  <si>
    <t>PATTI D'INTEGRITA'</t>
  </si>
  <si>
    <t>INCONFERIBILITÀ E DI INCOMPATIBILITÀ AI SENSI DEL D.LGS. 39/2013 e DLGS. 201/2022</t>
  </si>
  <si>
    <t>Richiesta della dichiarazione dai soggetti interessati, verifiche preliminari e in corso del rapporto, aggiornamento annuale delle dichiarazioni e pubblicazione nei casi previsti dalla legge</t>
  </si>
  <si>
    <t>Misure di disciplina del conflitto di interessi</t>
  </si>
  <si>
    <t>CONFLITTO D'INTERESSI</t>
  </si>
  <si>
    <t>Verifica a campione delle cause di inconferibilità/ incompatibilità nella nomina dei componenti delle commissioni di gara</t>
  </si>
  <si>
    <t>Nell’ambito di una procedura di gara è richiesta la dichiarazione  del RUP e da parte dei commissari</t>
  </si>
  <si>
    <t>Sottoscrizione di specifica dichiarazione da parte dei Responsabili di Ufficio e di tutti i dipendenti dell’Ufficio Ammnistrazione finanza e controllo Ufficio approvvigionamenti</t>
  </si>
  <si>
    <t>Sottoscrizione di specifica dichiarazione da parte dei componenti delle commissioni di selezione del personale</t>
  </si>
  <si>
    <t xml:space="preserve"> n. dichiarazioni raccolte
n. verifiche effettuate</t>
  </si>
  <si>
    <t>Misure sulla gestione del rischio</t>
  </si>
  <si>
    <t>RISK ASSESSMENT</t>
  </si>
  <si>
    <t xml:space="preserve">Processo di aggiornamento continuo del Risk Assessment in seguito a modifiche organizzative o del perimetro delle attività aziendali </t>
  </si>
  <si>
    <t>Ufficio RM&amp;CC di  CAP
RPCT</t>
  </si>
  <si>
    <t>Misure di partecipazione degli stakeholder</t>
  </si>
  <si>
    <t>COINVOLGIMENTO DEGLI STAKEHOLDER</t>
  </si>
  <si>
    <t xml:space="preserve">Riunioni periodiche del RAB Biopiattaforma (Consiglio Consultivo della Comunità locale) con l’obiettivo di monitorare l’attività e l’impatto ambientale della nuova Biopiattaforma </t>
  </si>
  <si>
    <t>Ufficio Relazioni Esterne Gruppo CAP</t>
  </si>
  <si>
    <t>MISURE SPECIFICHE</t>
  </si>
  <si>
    <t>FLUSSI INFORMATIVI ALL'ORGANISMO DI VIGILANZA</t>
  </si>
  <si>
    <t>Trasmissione dei flussi informativi periodici all'Organismo di Vigilanza come indicato dal  Regolamento ODV da parte delle direzioni aziendali</t>
  </si>
  <si>
    <t>Rispetto delle scadenze definite dall'allegato</t>
  </si>
  <si>
    <t>VERIFICHE SU AFFIDAMENTI DIRETTI</t>
  </si>
  <si>
    <t>Verifica a campione sugli affidamenti diretti con focus sui requisiti e sull'iter approvativo</t>
  </si>
  <si>
    <t>RCPCT e Ufficio RM&amp;CC di  CAP</t>
  </si>
  <si>
    <t>Misure di 
regolamentazione e semplificazione</t>
  </si>
  <si>
    <t xml:space="preserve">PROGETTO 231 </t>
  </si>
  <si>
    <t>Referenti e fogli del File Excel di riferimento:</t>
  </si>
  <si>
    <t>FOGLI del File Excel da compilare</t>
  </si>
  <si>
    <t>BALDINI</t>
  </si>
  <si>
    <t>BARILLI</t>
  </si>
  <si>
    <t>CARPINETI</t>
  </si>
  <si>
    <t>Legale Appalti e Contratti</t>
  </si>
  <si>
    <t>CHIGNOLA</t>
  </si>
  <si>
    <t>ACQ</t>
  </si>
  <si>
    <t>COLLE</t>
  </si>
  <si>
    <t>CORLATTI</t>
  </si>
  <si>
    <t>DOTTI</t>
  </si>
  <si>
    <t>FADONI</t>
  </si>
  <si>
    <t>Utenti industriali</t>
  </si>
  <si>
    <t>FELTRI</t>
  </si>
  <si>
    <t>Amm. e Finanza</t>
  </si>
  <si>
    <t>GORLA</t>
  </si>
  <si>
    <t>GUERZONI</t>
  </si>
  <si>
    <t>LAURIA</t>
  </si>
  <si>
    <t>MAGGI</t>
  </si>
  <si>
    <t>MARTELLENGHI</t>
  </si>
  <si>
    <t>MESORACA</t>
  </si>
  <si>
    <t>DEP e FOG</t>
  </si>
  <si>
    <t>MUZZATTI</t>
  </si>
  <si>
    <t>OLDANI</t>
  </si>
  <si>
    <t>Presidenza</t>
  </si>
  <si>
    <t>OLIVA</t>
  </si>
  <si>
    <t>PARIS</t>
  </si>
  <si>
    <t>PARISI</t>
  </si>
  <si>
    <t>PATTANO</t>
  </si>
  <si>
    <t>PIROLO</t>
  </si>
  <si>
    <t>UTM e Security</t>
  </si>
  <si>
    <t>RIMONDI</t>
  </si>
  <si>
    <t xml:space="preserve">SALA </t>
  </si>
  <si>
    <t>SALINETTI</t>
  </si>
  <si>
    <t>SALUZZI</t>
  </si>
  <si>
    <t>AT Patrimonio</t>
  </si>
  <si>
    <t>TESSERA</t>
  </si>
  <si>
    <t>VARGIU</t>
  </si>
  <si>
    <t>AT Prog Realiz</t>
  </si>
  <si>
    <t>VENTURA</t>
  </si>
  <si>
    <t>VIGNATI</t>
  </si>
  <si>
    <t>BRUNETTI</t>
  </si>
  <si>
    <t>N/A</t>
  </si>
  <si>
    <t>VIGNATI
produrre un esempio</t>
  </si>
  <si>
    <t>RIBONI / CAPPELLINI
Chiedere un esempio</t>
  </si>
  <si>
    <t>LAGO cc Gerosa</t>
  </si>
  <si>
    <r>
      <t xml:space="preserve">Stato attuazione
</t>
    </r>
    <r>
      <rPr>
        <b/>
        <sz val="14"/>
        <color theme="0"/>
        <rFont val="Calibri"/>
        <family val="2"/>
        <scheme val="minor"/>
      </rPr>
      <t>1. attuata/continuativa
2. in corso
3. da avviare
4. posticipata (indicare data e motivazione)</t>
    </r>
  </si>
  <si>
    <r>
      <t xml:space="preserve">Evidenze documentali circa l'attuazione della misura
</t>
    </r>
    <r>
      <rPr>
        <b/>
        <sz val="14"/>
        <color theme="0"/>
        <rFont val="Calibri"/>
        <family val="2"/>
        <scheme val="minor"/>
      </rPr>
      <t>(allegare il documento)</t>
    </r>
  </si>
  <si>
    <r>
      <t xml:space="preserve">Scostamenti 
</t>
    </r>
    <r>
      <rPr>
        <b/>
        <sz val="14"/>
        <color theme="0"/>
        <rFont val="Calibri"/>
        <family val="2"/>
        <scheme val="minor"/>
      </rPr>
      <t>(specificare la causa dello scostamento rispetto al risultato atteso)</t>
    </r>
  </si>
  <si>
    <r>
      <t xml:space="preserve">Azioni correttive
dello scostamento rilevato 
</t>
    </r>
    <r>
      <rPr>
        <b/>
        <sz val="14"/>
        <color theme="0"/>
        <rFont val="Calibri"/>
        <family val="2"/>
        <scheme val="minor"/>
      </rPr>
      <t>(formulare proposta)</t>
    </r>
  </si>
  <si>
    <r>
      <t xml:space="preserve">Valutazione idoneità misura
</t>
    </r>
    <r>
      <rPr>
        <b/>
        <sz val="14"/>
        <color theme="0"/>
        <rFont val="Calibri"/>
        <family val="2"/>
        <scheme val="minor"/>
      </rPr>
      <t>1. idonea
2. da migliorare (formulare proposta)
3. non idonea                      (motivare giudizio)</t>
    </r>
  </si>
  <si>
    <t>Continuativa</t>
  </si>
  <si>
    <t>NOTE</t>
  </si>
  <si>
    <t>Attuata</t>
  </si>
  <si>
    <t>n/a</t>
  </si>
  <si>
    <t>Attuata - Verifica su Affidamento AMSA</t>
  </si>
  <si>
    <t xml:space="preserve">Continuativa </t>
  </si>
  <si>
    <t>Monitoraggio attuazione misure al 30 giugno 2025</t>
  </si>
  <si>
    <t>n.  segnalazioni ricevute/gestite
n.  feedback segnalazione</t>
  </si>
  <si>
    <t>n. dichiarazioni raccolte
 n. verifiche effettuate</t>
  </si>
  <si>
    <t>n. riunioni effettuate</t>
  </si>
  <si>
    <t>Ufficio RM&amp;CC di CAP</t>
  </si>
  <si>
    <t>Ufficio RM&amp;CC di CAP
RPCT</t>
  </si>
  <si>
    <t xml:space="preserve">n.  partecipanti ai corsi </t>
  </si>
  <si>
    <t>Ufficio Compliance
RPCT</t>
  </si>
  <si>
    <t>Inserimento nei contratti e negli ordini dell'obbligo del rispetto dei principi contenuti nel Codice Etico e di comportamento</t>
  </si>
  <si>
    <t>Dichiarazione di insussistenza situazioni di conflitto di interessi da parte del RUP in caso di affidamento diretto</t>
  </si>
  <si>
    <t>&gt; n. dichiarazioni raccolte</t>
  </si>
  <si>
    <t xml:space="preserve">Revisione e aggiornamento del MOG 231 </t>
  </si>
  <si>
    <t xml:space="preserve">Aggiornamento struttura e contenuti "società trasparente" </t>
  </si>
  <si>
    <t>Iniziative di sensibilizzazione sui canali interni di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</si>
</sst>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6">
    <font>
      <sz val="11"/>
      <color theme="1"/>
      <name val="Calibri"/>
      <family val="2"/>
      <scheme val="minor"/>
    </font>
    <font>
      <b/>
      <sz val="12"/>
      <color rgb="FFFFFFFF"/>
      <name val="Calibri"/>
      <family val="2"/>
    </font>
    <font>
      <b/>
      <sz val="18"/>
      <color theme="0"/>
      <name val="Calibri"/>
      <family val="2"/>
      <scheme val="minor"/>
    </font>
    <font>
      <sz val="11"/>
      <color rgb="FF000000"/>
      <name val="Calibri"/>
      <family val="2"/>
      <scheme val="minor"/>
    </font>
    <font>
      <sz val="10"/>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rgb="FF000000"/>
      <name val="Calibri"/>
      <family val="2"/>
      <scheme val="minor"/>
    </font>
    <font>
      <u/>
      <sz val="11"/>
      <color theme="1"/>
      <name val="Calibri"/>
      <family val="2"/>
      <scheme val="minor"/>
    </font>
    <font>
      <sz val="11"/>
      <color rgb="FF006100"/>
      <name val="Calibri"/>
      <family val="2"/>
      <scheme val="minor"/>
    </font>
    <font>
      <sz val="11"/>
      <color rgb="FF000000"/>
      <name val="Calibri"/>
      <family val="2"/>
    </font>
    <font>
      <sz val="11"/>
      <color rgb="FF006100"/>
      <name val="Calibri"/>
      <family val="2"/>
    </font>
    <font>
      <b/>
      <sz val="12"/>
      <name val="Calibri"/>
      <family val="2"/>
    </font>
    <font>
      <b/>
      <sz val="9"/>
      <color indexed="81"/>
      <name val="Tahoma"/>
      <family val="2"/>
    </font>
    <font>
      <b/>
      <u/>
      <sz val="11"/>
      <name val="Calibri"/>
      <family val="2"/>
      <scheme val="minor"/>
    </font>
    <font>
      <b/>
      <sz val="12"/>
      <color rgb="FF000000"/>
      <name val="Calibri"/>
      <family val="2"/>
    </font>
    <font>
      <sz val="9"/>
      <color rgb="FF000000"/>
      <name val="Calibri"/>
      <family val="2"/>
      <scheme val="minor"/>
    </font>
    <font>
      <b/>
      <sz val="11"/>
      <name val="Calibri"/>
      <family val="2"/>
      <scheme val="minor"/>
    </font>
    <font>
      <i/>
      <sz val="10"/>
      <name val="Calibri"/>
      <family val="2"/>
      <scheme val="minor"/>
    </font>
    <font>
      <b/>
      <sz val="11"/>
      <color theme="0"/>
      <name val="Calibri"/>
      <family val="2"/>
      <scheme val="minor"/>
    </font>
    <font>
      <i/>
      <sz val="11"/>
      <name val="Calibri"/>
      <family val="2"/>
      <scheme val="minor"/>
    </font>
    <font>
      <i/>
      <sz val="11"/>
      <color theme="9" tint="-0.249977111117893"/>
      <name val="Calibri"/>
      <family val="2"/>
      <scheme val="minor"/>
    </font>
    <font>
      <b/>
      <sz val="11"/>
      <color theme="9" tint="-0.249977111117893"/>
      <name val="Calibri"/>
      <family val="2"/>
      <scheme val="minor"/>
    </font>
    <font>
      <sz val="10"/>
      <color theme="9" tint="-0.249977111117893"/>
      <name val="Calibri"/>
      <family val="2"/>
      <scheme val="minor"/>
    </font>
    <font>
      <sz val="10"/>
      <name val="Calibri"/>
      <family val="2"/>
      <scheme val="minor"/>
    </font>
    <font>
      <vertAlign val="superscript"/>
      <sz val="10"/>
      <name val="Calibri"/>
      <family val="2"/>
      <scheme val="minor"/>
    </font>
    <font>
      <b/>
      <sz val="11"/>
      <color rgb="FF00B050"/>
      <name val="Calibri"/>
      <family val="2"/>
      <scheme val="minor"/>
    </font>
    <font>
      <sz val="10"/>
      <color rgb="FF00B050"/>
      <name val="Calibri"/>
      <family val="2"/>
      <scheme val="minor"/>
    </font>
    <font>
      <i/>
      <sz val="11"/>
      <color rgb="FF00B050"/>
      <name val="Calibri"/>
      <family val="2"/>
      <scheme val="minor"/>
    </font>
    <font>
      <vertAlign val="subscript"/>
      <sz val="10"/>
      <color rgb="FF00B050"/>
      <name val="Calibri"/>
      <family val="2"/>
      <scheme val="minor"/>
    </font>
    <font>
      <vertAlign val="subscript"/>
      <sz val="10"/>
      <name val="Calibri"/>
      <family val="2"/>
      <scheme val="minor"/>
    </font>
    <font>
      <b/>
      <sz val="11"/>
      <color rgb="FF4472C4"/>
      <name val="Calibri"/>
      <family val="2"/>
      <scheme val="minor"/>
    </font>
    <font>
      <sz val="10"/>
      <color rgb="FF4472C4"/>
      <name val="Calibri"/>
      <family val="2"/>
      <scheme val="minor"/>
    </font>
    <font>
      <i/>
      <sz val="11"/>
      <color rgb="FF4472C4"/>
      <name val="Calibri"/>
      <family val="2"/>
      <scheme val="minor"/>
    </font>
    <font>
      <b/>
      <sz val="9"/>
      <color theme="1" tint="0.249977111117893"/>
      <name val="Calibri"/>
      <family val="2"/>
      <scheme val="minor"/>
    </font>
    <font>
      <sz val="9"/>
      <color theme="1" tint="0.249977111117893"/>
      <name val="Calibri"/>
      <family val="2"/>
      <scheme val="minor"/>
    </font>
    <font>
      <sz val="9"/>
      <color rgb="FFFF0000"/>
      <name val="Calibri"/>
      <family val="2"/>
      <scheme val="minor"/>
    </font>
    <font>
      <sz val="9"/>
      <name val="Calibri"/>
      <family val="2"/>
      <scheme val="minor"/>
    </font>
    <font>
      <sz val="10"/>
      <color rgb="FF000000"/>
      <name val="Calibri"/>
      <family val="2"/>
      <scheme val="minor"/>
    </font>
    <font>
      <b/>
      <sz val="10"/>
      <color rgb="FFFF0000"/>
      <name val="Calibri"/>
      <family val="2"/>
      <scheme val="minor"/>
    </font>
    <font>
      <sz val="8"/>
      <color indexed="81"/>
      <name val="Tahoma"/>
      <family val="2"/>
    </font>
    <font>
      <sz val="9"/>
      <color theme="1"/>
      <name val="Calibri"/>
      <family val="2"/>
      <scheme val="minor"/>
    </font>
    <font>
      <sz val="9"/>
      <color theme="1" tint="0.14999847407452621"/>
      <name val="Calibri"/>
      <family val="2"/>
      <scheme val="minor"/>
    </font>
    <font>
      <vertAlign val="superscript"/>
      <sz val="9"/>
      <color theme="1" tint="0.14999847407452621"/>
      <name val="Calibri"/>
      <family val="2"/>
      <scheme val="minor"/>
    </font>
    <font>
      <b/>
      <sz val="9"/>
      <color theme="0"/>
      <name val="Calibri"/>
      <family val="2"/>
      <scheme val="minor"/>
    </font>
    <font>
      <b/>
      <i/>
      <sz val="9"/>
      <color theme="0"/>
      <name val="Calibri"/>
      <family val="2"/>
      <scheme val="minor"/>
    </font>
    <font>
      <b/>
      <sz val="9"/>
      <color theme="1"/>
      <name val="Calibri"/>
      <family val="2"/>
      <scheme val="minor"/>
    </font>
    <font>
      <b/>
      <sz val="11"/>
      <color rgb="FFFF0000"/>
      <name val="Calibri"/>
      <family val="2"/>
      <scheme val="minor"/>
    </font>
    <font>
      <b/>
      <sz val="9"/>
      <name val="Calibri"/>
      <family val="2"/>
      <scheme val="minor"/>
    </font>
    <font>
      <sz val="8"/>
      <name val="Calibri"/>
      <family val="2"/>
      <scheme val="minor"/>
    </font>
    <font>
      <b/>
      <u/>
      <sz val="11"/>
      <color rgb="FFFF0000"/>
      <name val="Calibri"/>
      <family val="2"/>
      <scheme val="minor"/>
    </font>
    <font>
      <b/>
      <sz val="9"/>
      <color rgb="FFFF0000"/>
      <name val="Calibri"/>
      <family val="2"/>
      <scheme val="minor"/>
    </font>
    <font>
      <b/>
      <sz val="12"/>
      <color rgb="FFFF0000"/>
      <name val="Calibri"/>
      <family val="2"/>
    </font>
    <font>
      <sz val="10"/>
      <color rgb="FFFF0000"/>
      <name val="Calibri"/>
      <family val="2"/>
      <scheme val="minor"/>
    </font>
    <font>
      <sz val="9"/>
      <color rgb="FF404040"/>
      <name val="Calibri"/>
      <family val="2"/>
    </font>
    <font>
      <vertAlign val="superscript"/>
      <sz val="9"/>
      <name val="Calibri"/>
      <family val="2"/>
      <scheme val="minor"/>
    </font>
    <font>
      <vertAlign val="subscript"/>
      <sz val="9"/>
      <name val="Calibri"/>
      <family val="2"/>
      <scheme val="minor"/>
    </font>
    <font>
      <sz val="11"/>
      <color rgb="FFFFFFFF"/>
      <name val="Calibri"/>
      <family val="2"/>
      <scheme val="minor"/>
    </font>
    <font>
      <sz val="10"/>
      <color theme="1"/>
      <name val="Calibri"/>
      <family val="2"/>
    </font>
    <font>
      <sz val="12"/>
      <name val="Calibri"/>
      <family val="2"/>
      <scheme val="minor"/>
    </font>
    <font>
      <sz val="11"/>
      <color rgb="FF00B050"/>
      <name val="Calibri"/>
      <family val="2"/>
      <scheme val="minor"/>
    </font>
    <font>
      <b/>
      <sz val="10"/>
      <name val="Calibri"/>
      <family val="2"/>
    </font>
    <font>
      <i/>
      <sz val="10"/>
      <color theme="1"/>
      <name val="Calibri"/>
      <family val="2"/>
      <scheme val="minor"/>
    </font>
    <font>
      <b/>
      <u/>
      <sz val="11"/>
      <color theme="1"/>
      <name val="Calibri"/>
      <family val="2"/>
      <scheme val="minor"/>
    </font>
    <font>
      <b/>
      <sz val="11"/>
      <color theme="1"/>
      <name val="Symbol"/>
      <family val="1"/>
      <charset val="2"/>
    </font>
    <font>
      <b/>
      <sz val="11"/>
      <color theme="1"/>
      <name val="Calibri"/>
      <family val="1"/>
      <charset val="2"/>
      <scheme val="minor"/>
    </font>
    <font>
      <b/>
      <u/>
      <sz val="10"/>
      <name val="Calibri"/>
      <family val="2"/>
      <scheme val="minor"/>
    </font>
    <font>
      <b/>
      <sz val="12"/>
      <color theme="0"/>
      <name val="Calibri"/>
      <family val="2"/>
      <scheme val="minor"/>
    </font>
    <font>
      <b/>
      <sz val="10"/>
      <color theme="1"/>
      <name val="Calibri"/>
      <family val="2"/>
      <scheme val="minor"/>
    </font>
    <font>
      <b/>
      <sz val="10"/>
      <name val="Calibri"/>
      <family val="2"/>
      <scheme val="minor"/>
    </font>
    <font>
      <b/>
      <sz val="12"/>
      <name val="Calibri"/>
      <family val="2"/>
      <scheme val="minor"/>
    </font>
    <font>
      <b/>
      <sz val="10"/>
      <color rgb="FFFFFFFF"/>
      <name val="Calibri"/>
      <family val="2"/>
    </font>
    <font>
      <b/>
      <sz val="10"/>
      <color rgb="FFFF0000"/>
      <name val="Calibri"/>
      <family val="2"/>
    </font>
    <font>
      <b/>
      <u/>
      <sz val="10"/>
      <color theme="1"/>
      <name val="Calibri"/>
      <family val="2"/>
      <scheme val="minor"/>
    </font>
    <font>
      <sz val="12"/>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b/>
      <sz val="18"/>
      <color theme="1"/>
      <name val="Calibri"/>
      <family val="2"/>
      <scheme val="minor"/>
    </font>
    <font>
      <sz val="12"/>
      <color rgb="FFFF0000"/>
      <name val="Calibri"/>
      <family val="2"/>
      <scheme val="minor"/>
    </font>
    <font>
      <b/>
      <sz val="12"/>
      <color rgb="FFFF0000"/>
      <name val="Calibri"/>
      <family val="2"/>
      <scheme val="minor"/>
    </font>
    <font>
      <b/>
      <sz val="14"/>
      <color theme="0"/>
      <name val="Calibri"/>
      <family val="2"/>
      <scheme val="minor"/>
    </font>
    <font>
      <b/>
      <sz val="12"/>
      <color theme="1"/>
      <name val="Calibri"/>
      <family val="2"/>
      <scheme val="minor"/>
    </font>
    <font>
      <u/>
      <sz val="11"/>
      <color theme="10"/>
      <name val="Calibri"/>
      <family val="2"/>
      <scheme val="minor"/>
    </font>
  </fonts>
  <fills count="36">
    <fill>
      <patternFill patternType="none"/>
    </fill>
    <fill>
      <patternFill patternType="gray125"/>
    </fill>
    <fill>
      <patternFill patternType="solid">
        <fgColor rgb="FF548DD4"/>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rgb="FFF8CBAD"/>
        <bgColor indexed="64"/>
      </patternFill>
    </fill>
    <fill>
      <patternFill patternType="solid">
        <fgColor rgb="FFC6EFCE"/>
        <bgColor rgb="FFC6EFCE"/>
      </patternFill>
    </fill>
    <fill>
      <patternFill patternType="solid">
        <fgColor rgb="FFFFC000"/>
        <bgColor indexed="64"/>
      </patternFill>
    </fill>
    <fill>
      <patternFill patternType="solid">
        <fgColor theme="5" tint="0.59999389629810485"/>
        <bgColor indexed="64"/>
      </patternFill>
    </fill>
    <fill>
      <patternFill patternType="solid">
        <fgColor rgb="FFFFE181"/>
        <bgColor indexed="64"/>
      </patternFill>
    </fill>
    <fill>
      <patternFill patternType="solid">
        <fgColor theme="6" tint="0.59999389629810485"/>
        <bgColor indexed="64"/>
      </patternFill>
    </fill>
    <fill>
      <patternFill patternType="solid">
        <fgColor rgb="FF9CC97D"/>
        <bgColor indexed="64"/>
      </patternFill>
    </fill>
    <fill>
      <patternFill patternType="solid">
        <fgColor rgb="FF4472C4"/>
        <bgColor indexed="64"/>
      </patternFill>
    </fill>
    <fill>
      <patternFill patternType="solid">
        <fgColor rgb="FF9FB7E1"/>
        <bgColor indexed="64"/>
      </patternFill>
    </fill>
    <fill>
      <patternFill patternType="solid">
        <fgColor rgb="FFCCFF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99FF"/>
        <bgColor indexed="64"/>
      </patternFill>
    </fill>
    <fill>
      <patternFill patternType="solid">
        <fgColor rgb="FF7030A0"/>
        <bgColor indexed="64"/>
      </patternFill>
    </fill>
    <fill>
      <patternFill patternType="solid">
        <fgColor rgb="FF92D05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8" tint="0.59999389629810485"/>
        <bgColor indexed="64"/>
      </patternFill>
    </fill>
    <fill>
      <patternFill patternType="solid">
        <fgColor theme="9" tint="0.59999389629810485"/>
        <bgColor indexed="64"/>
      </patternFill>
    </fill>
  </fills>
  <borders count="135">
    <border>
      <left/>
      <right/>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rgb="FFFFCB25"/>
      </left>
      <right style="thin">
        <color rgb="FFFFCB25"/>
      </right>
      <top style="thin">
        <color rgb="FFFFCB25"/>
      </top>
      <bottom style="thin">
        <color rgb="FFFFCB25"/>
      </bottom>
      <diagonal/>
    </border>
    <border>
      <left style="thin">
        <color rgb="FFFFCB25"/>
      </left>
      <right style="thin">
        <color rgb="FFFFCB25"/>
      </right>
      <top/>
      <bottom style="thin">
        <color rgb="FFFFCB25"/>
      </bottom>
      <diagonal/>
    </border>
    <border>
      <left style="thick">
        <color rgb="FFFFCB25"/>
      </left>
      <right style="thin">
        <color rgb="FFFFCB25"/>
      </right>
      <top style="thick">
        <color rgb="FFFFCB25"/>
      </top>
      <bottom style="thin">
        <color rgb="FFFFCB25"/>
      </bottom>
      <diagonal/>
    </border>
    <border>
      <left style="thin">
        <color rgb="FFFFCB25"/>
      </left>
      <right style="thin">
        <color rgb="FFFFCB25"/>
      </right>
      <top style="thick">
        <color rgb="FFFFCB25"/>
      </top>
      <bottom style="thin">
        <color rgb="FFFFCB25"/>
      </bottom>
      <diagonal/>
    </border>
    <border>
      <left style="thick">
        <color rgb="FFFFCB25"/>
      </left>
      <right style="thin">
        <color rgb="FFFFCB25"/>
      </right>
      <top style="thin">
        <color rgb="FFFFCB25"/>
      </top>
      <bottom style="thin">
        <color rgb="FFFFCB25"/>
      </bottom>
      <diagonal/>
    </border>
    <border>
      <left style="thick">
        <color rgb="FFFFCB25"/>
      </left>
      <right style="thin">
        <color rgb="FFFFCB25"/>
      </right>
      <top style="thin">
        <color rgb="FFFFCB25"/>
      </top>
      <bottom style="thick">
        <color rgb="FFFFCB25"/>
      </bottom>
      <diagonal/>
    </border>
    <border>
      <left style="thin">
        <color rgb="FFFFCB25"/>
      </left>
      <right style="thin">
        <color rgb="FFFFCB25"/>
      </right>
      <top style="thin">
        <color rgb="FFFFCB25"/>
      </top>
      <bottom style="thick">
        <color rgb="FFFFCB25"/>
      </bottom>
      <diagonal/>
    </border>
    <border>
      <left style="thick">
        <color rgb="FFFFCB25"/>
      </left>
      <right/>
      <top style="thick">
        <color rgb="FFFFCB25"/>
      </top>
      <bottom style="thin">
        <color rgb="FFFFCB25"/>
      </bottom>
      <diagonal/>
    </border>
    <border>
      <left style="thick">
        <color rgb="FFFFCB25"/>
      </left>
      <right/>
      <top style="thin">
        <color rgb="FFFFCB25"/>
      </top>
      <bottom style="thin">
        <color rgb="FFFFCB25"/>
      </bottom>
      <diagonal/>
    </border>
    <border>
      <left style="thick">
        <color rgb="FFFFCB25"/>
      </left>
      <right/>
      <top style="thin">
        <color rgb="FFFFCB25"/>
      </top>
      <bottom style="thick">
        <color rgb="FFFFCB25"/>
      </bottom>
      <diagonal/>
    </border>
    <border>
      <left style="thick">
        <color rgb="FFFFCB25"/>
      </left>
      <right style="thin">
        <color rgb="FFFFCB25"/>
      </right>
      <top/>
      <bottom style="thin">
        <color rgb="FFFFCB25"/>
      </bottom>
      <diagonal/>
    </border>
    <border>
      <left style="thin">
        <color rgb="FFFFCB25"/>
      </left>
      <right style="thin">
        <color rgb="FFFFCB25"/>
      </right>
      <top style="thick">
        <color rgb="FFFFCB25"/>
      </top>
      <bottom/>
      <diagonal/>
    </border>
    <border>
      <left style="thin">
        <color rgb="FFFFCB25"/>
      </left>
      <right style="thick">
        <color rgb="FFFFCB25"/>
      </right>
      <top style="thick">
        <color rgb="FFFFCB25"/>
      </top>
      <bottom/>
      <diagonal/>
    </border>
    <border>
      <left/>
      <right style="thin">
        <color rgb="FFFFCB25"/>
      </right>
      <top style="thick">
        <color rgb="FFFFCB25"/>
      </top>
      <bottom/>
      <diagonal/>
    </border>
    <border>
      <left style="thick">
        <color rgb="FFFFCB25"/>
      </left>
      <right/>
      <top style="thick">
        <color rgb="FFFFCB25"/>
      </top>
      <bottom/>
      <diagonal/>
    </border>
    <border>
      <left style="thin">
        <color rgb="FFFFCB25"/>
      </left>
      <right/>
      <top style="thin">
        <color rgb="FFFFCB25"/>
      </top>
      <bottom style="thin">
        <color rgb="FFFFCB25"/>
      </bottom>
      <diagonal/>
    </border>
    <border>
      <left style="thin">
        <color rgb="FFFFCB25"/>
      </left>
      <right/>
      <top style="thin">
        <color rgb="FFFFCB25"/>
      </top>
      <bottom style="thick">
        <color rgb="FFFFCB25"/>
      </bottom>
      <diagonal/>
    </border>
    <border>
      <left style="thin">
        <color rgb="FFFFC000"/>
      </left>
      <right style="thin">
        <color rgb="FFFFC000"/>
      </right>
      <top style="thin">
        <color rgb="FFFFC000"/>
      </top>
      <bottom style="thin">
        <color rgb="FFFFC000"/>
      </bottom>
      <diagonal/>
    </border>
    <border>
      <left style="thin">
        <color rgb="FFFFCB25"/>
      </left>
      <right/>
      <top style="thick">
        <color rgb="FFFFCB25"/>
      </top>
      <bottom style="thin">
        <color rgb="FFFFCB25"/>
      </bottom>
      <diagonal/>
    </border>
    <border>
      <left style="thick">
        <color rgb="FFFFCB25"/>
      </left>
      <right style="thin">
        <color rgb="FFFFC000"/>
      </right>
      <top style="thin">
        <color rgb="FFFFC000"/>
      </top>
      <bottom style="thin">
        <color rgb="FFFFC000"/>
      </bottom>
      <diagonal/>
    </border>
    <border>
      <left style="thin">
        <color rgb="FFFFC000"/>
      </left>
      <right style="thick">
        <color rgb="FFFFCB25"/>
      </right>
      <top style="thin">
        <color rgb="FFFFC000"/>
      </top>
      <bottom style="thin">
        <color rgb="FFFFC000"/>
      </bottom>
      <diagonal/>
    </border>
    <border>
      <left style="thick">
        <color rgb="FFFFCB25"/>
      </left>
      <right style="thin">
        <color rgb="FFFFC000"/>
      </right>
      <top style="thin">
        <color rgb="FFFFC000"/>
      </top>
      <bottom style="thick">
        <color rgb="FFFFCB25"/>
      </bottom>
      <diagonal/>
    </border>
    <border>
      <left style="thin">
        <color rgb="FFFFC000"/>
      </left>
      <right style="thin">
        <color rgb="FFFFC000"/>
      </right>
      <top style="thin">
        <color rgb="FFFFC000"/>
      </top>
      <bottom style="thick">
        <color rgb="FFFFCB25"/>
      </bottom>
      <diagonal/>
    </border>
    <border>
      <left style="thin">
        <color rgb="FFFFC000"/>
      </left>
      <right style="thick">
        <color rgb="FFFFCB25"/>
      </right>
      <top style="thin">
        <color rgb="FFFFC000"/>
      </top>
      <bottom style="thick">
        <color rgb="FFFFCB25"/>
      </bottom>
      <diagonal/>
    </border>
    <border>
      <left style="thin">
        <color rgb="FFFFCB25"/>
      </left>
      <right/>
      <top style="thick">
        <color rgb="FFFFCB25"/>
      </top>
      <bottom/>
      <diagonal/>
    </border>
    <border>
      <left style="thin">
        <color rgb="FFFFCB25"/>
      </left>
      <right/>
      <top/>
      <bottom style="thin">
        <color rgb="FFFFCB25"/>
      </bottom>
      <diagonal/>
    </border>
    <border>
      <left/>
      <right/>
      <top style="thick">
        <color rgb="FFFFCB25"/>
      </top>
      <bottom style="thin">
        <color rgb="FFFFCB25"/>
      </bottom>
      <diagonal/>
    </border>
    <border>
      <left/>
      <right style="thick">
        <color rgb="FFFFCB25"/>
      </right>
      <top style="thick">
        <color rgb="FFFFCB25"/>
      </top>
      <bottom style="thin">
        <color rgb="FFFFCB25"/>
      </bottom>
      <diagonal/>
    </border>
    <border>
      <left style="thin">
        <color rgb="FFFFC000"/>
      </left>
      <right style="thin">
        <color rgb="FFFFC000"/>
      </right>
      <top style="thin">
        <color rgb="FFFFC000"/>
      </top>
      <bottom/>
      <diagonal/>
    </border>
    <border>
      <left style="thin">
        <color rgb="FFFFC000"/>
      </left>
      <right style="thin">
        <color rgb="FFFFC000"/>
      </right>
      <top/>
      <bottom/>
      <diagonal/>
    </border>
    <border>
      <left style="thin">
        <color rgb="FFFFC000"/>
      </left>
      <right style="thin">
        <color rgb="FFFFC000"/>
      </right>
      <top/>
      <bottom style="thin">
        <color rgb="FFFFC000"/>
      </bottom>
      <diagonal/>
    </border>
    <border>
      <left style="thin">
        <color rgb="FFFFC000"/>
      </left>
      <right style="thin">
        <color rgb="FFFFC000"/>
      </right>
      <top/>
      <bottom style="thick">
        <color rgb="FFFFCB25"/>
      </bottom>
      <diagonal/>
    </border>
    <border>
      <left style="thick">
        <color rgb="FF00B050"/>
      </left>
      <right style="thick">
        <color rgb="FF00B050"/>
      </right>
      <top style="thick">
        <color rgb="FF00B050"/>
      </top>
      <bottom style="thin">
        <color rgb="FFFFCB25"/>
      </bottom>
      <diagonal/>
    </border>
    <border>
      <left style="thick">
        <color rgb="FF00B050"/>
      </left>
      <right style="thick">
        <color rgb="FF00B050"/>
      </right>
      <top style="thin">
        <color rgb="FFFFCB25"/>
      </top>
      <bottom style="thin">
        <color rgb="FFFFCB25"/>
      </bottom>
      <diagonal/>
    </border>
    <border>
      <left style="thick">
        <color rgb="FF00B050"/>
      </left>
      <right style="thick">
        <color rgb="FF00B050"/>
      </right>
      <top style="thin">
        <color rgb="FFFFCB25"/>
      </top>
      <bottom style="thick">
        <color rgb="FF00B050"/>
      </bottom>
      <diagonal/>
    </border>
    <border>
      <left style="thick">
        <color rgb="FF00B050"/>
      </left>
      <right style="thin">
        <color rgb="FF00B050"/>
      </right>
      <top style="thin">
        <color rgb="FF00B050"/>
      </top>
      <bottom style="thick">
        <color rgb="FF00B050"/>
      </bottom>
      <diagonal/>
    </border>
    <border>
      <left style="thin">
        <color rgb="FF00B050"/>
      </left>
      <right style="thin">
        <color rgb="FF00B050"/>
      </right>
      <top style="thin">
        <color rgb="FF00B050"/>
      </top>
      <bottom style="thick">
        <color rgb="FF00B050"/>
      </bottom>
      <diagonal/>
    </border>
    <border>
      <left style="thin">
        <color rgb="FF00B050"/>
      </left>
      <right style="thick">
        <color rgb="FF00B050"/>
      </right>
      <top style="thin">
        <color rgb="FF00B050"/>
      </top>
      <bottom style="thick">
        <color rgb="FF00B050"/>
      </bottom>
      <diagonal/>
    </border>
    <border>
      <left style="thick">
        <color rgb="FF00B050"/>
      </left>
      <right style="thin">
        <color rgb="FF00B050"/>
      </right>
      <top style="thick">
        <color rgb="FF00B050"/>
      </top>
      <bottom style="thick">
        <color rgb="FF00B050"/>
      </bottom>
      <diagonal/>
    </border>
    <border>
      <left style="thin">
        <color rgb="FF00B050"/>
      </left>
      <right style="thin">
        <color rgb="FF00B050"/>
      </right>
      <top style="thick">
        <color rgb="FF00B050"/>
      </top>
      <bottom style="thick">
        <color rgb="FF00B050"/>
      </bottom>
      <diagonal/>
    </border>
    <border>
      <left style="thin">
        <color rgb="FF00B050"/>
      </left>
      <right style="thick">
        <color rgb="FF00B050"/>
      </right>
      <top style="thick">
        <color rgb="FF00B050"/>
      </top>
      <bottom style="thick">
        <color rgb="FF00B050"/>
      </bottom>
      <diagonal/>
    </border>
    <border>
      <left style="thick">
        <color rgb="FF00B050"/>
      </left>
      <right style="thin">
        <color rgb="FF00B050"/>
      </right>
      <top style="thick">
        <color rgb="FF00B050"/>
      </top>
      <bottom style="thin">
        <color rgb="FF00B050"/>
      </bottom>
      <diagonal/>
    </border>
    <border>
      <left style="thin">
        <color rgb="FF00B050"/>
      </left>
      <right style="thin">
        <color rgb="FF00B050"/>
      </right>
      <top style="thick">
        <color rgb="FF00B050"/>
      </top>
      <bottom style="thin">
        <color rgb="FF00B050"/>
      </bottom>
      <diagonal/>
    </border>
    <border>
      <left style="thin">
        <color rgb="FF00B050"/>
      </left>
      <right style="thick">
        <color rgb="FF00B050"/>
      </right>
      <top style="thick">
        <color rgb="FF00B050"/>
      </top>
      <bottom style="thin">
        <color rgb="FF00B050"/>
      </bottom>
      <diagonal/>
    </border>
    <border>
      <left style="thick">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ck">
        <color rgb="FF00B050"/>
      </right>
      <top style="thin">
        <color rgb="FF00B050"/>
      </top>
      <bottom style="thin">
        <color rgb="FF00B050"/>
      </bottom>
      <diagonal/>
    </border>
    <border>
      <left style="thin">
        <color rgb="FF00B050"/>
      </left>
      <right style="thin">
        <color rgb="FF00B050"/>
      </right>
      <top style="thin">
        <color rgb="FF00B050"/>
      </top>
      <bottom/>
      <diagonal/>
    </border>
    <border>
      <left style="thin">
        <color rgb="FF00B050"/>
      </left>
      <right style="thin">
        <color rgb="FF00B050"/>
      </right>
      <top/>
      <bottom/>
      <diagonal/>
    </border>
    <border>
      <left style="thin">
        <color rgb="FF00B050"/>
      </left>
      <right style="thin">
        <color rgb="FF00B050"/>
      </right>
      <top/>
      <bottom style="thin">
        <color rgb="FF00B050"/>
      </bottom>
      <diagonal/>
    </border>
    <border>
      <left style="thin">
        <color rgb="FF00B050"/>
      </left>
      <right style="thin">
        <color rgb="FF00B050"/>
      </right>
      <top/>
      <bottom style="thick">
        <color rgb="FF00B050"/>
      </bottom>
      <diagonal/>
    </border>
    <border>
      <left style="thick">
        <color rgb="FF00B050"/>
      </left>
      <right style="thin">
        <color rgb="FF00B050"/>
      </right>
      <top style="thin">
        <color rgb="FF00B050"/>
      </top>
      <bottom/>
      <diagonal/>
    </border>
    <border>
      <left style="thick">
        <color rgb="FF00B050"/>
      </left>
      <right style="thin">
        <color rgb="FF00B050"/>
      </right>
      <top/>
      <bottom/>
      <diagonal/>
    </border>
    <border>
      <left style="thick">
        <color rgb="FF00B050"/>
      </left>
      <right style="thin">
        <color rgb="FF00B050"/>
      </right>
      <top/>
      <bottom style="thin">
        <color rgb="FF00B050"/>
      </bottom>
      <diagonal/>
    </border>
    <border>
      <left style="thick">
        <color rgb="FF4472C4"/>
      </left>
      <right style="thick">
        <color rgb="FF4472C4"/>
      </right>
      <top style="thick">
        <color rgb="FF4472C4"/>
      </top>
      <bottom style="thick">
        <color rgb="FF4472C4"/>
      </bottom>
      <diagonal/>
    </border>
    <border>
      <left style="thick">
        <color rgb="FF4472C4"/>
      </left>
      <right style="thin">
        <color rgb="FF4472C4"/>
      </right>
      <top style="thick">
        <color rgb="FF4472C4"/>
      </top>
      <bottom style="thin">
        <color rgb="FF4472C4"/>
      </bottom>
      <diagonal/>
    </border>
    <border>
      <left style="thin">
        <color rgb="FF4472C4"/>
      </left>
      <right style="thin">
        <color rgb="FF4472C4"/>
      </right>
      <top style="thick">
        <color rgb="FF4472C4"/>
      </top>
      <bottom style="thin">
        <color rgb="FF4472C4"/>
      </bottom>
      <diagonal/>
    </border>
    <border>
      <left style="thin">
        <color rgb="FF4472C4"/>
      </left>
      <right style="thick">
        <color rgb="FF4472C4"/>
      </right>
      <top style="thick">
        <color rgb="FF4472C4"/>
      </top>
      <bottom style="thin">
        <color rgb="FF4472C4"/>
      </bottom>
      <diagonal/>
    </border>
    <border>
      <left style="thick">
        <color rgb="FF4472C4"/>
      </left>
      <right style="thin">
        <color rgb="FF4472C4"/>
      </right>
      <top style="thin">
        <color rgb="FF4472C4"/>
      </top>
      <bottom style="thin">
        <color rgb="FF4472C4"/>
      </bottom>
      <diagonal/>
    </border>
    <border>
      <left style="thin">
        <color rgb="FF4472C4"/>
      </left>
      <right style="thin">
        <color rgb="FF4472C4"/>
      </right>
      <top style="thin">
        <color rgb="FF4472C4"/>
      </top>
      <bottom style="thin">
        <color rgb="FF4472C4"/>
      </bottom>
      <diagonal/>
    </border>
    <border>
      <left style="thin">
        <color rgb="FF4472C4"/>
      </left>
      <right style="thick">
        <color rgb="FF4472C4"/>
      </right>
      <top style="thin">
        <color rgb="FF4472C4"/>
      </top>
      <bottom style="thin">
        <color rgb="FF4472C4"/>
      </bottom>
      <diagonal/>
    </border>
    <border>
      <left style="thick">
        <color rgb="FF4472C4"/>
      </left>
      <right style="thin">
        <color rgb="FF4472C4"/>
      </right>
      <top style="thin">
        <color rgb="FF4472C4"/>
      </top>
      <bottom style="thick">
        <color rgb="FF4472C4"/>
      </bottom>
      <diagonal/>
    </border>
    <border>
      <left style="thin">
        <color rgb="FF4472C4"/>
      </left>
      <right style="thin">
        <color rgb="FF4472C4"/>
      </right>
      <top style="thin">
        <color rgb="FF4472C4"/>
      </top>
      <bottom style="thick">
        <color rgb="FF4472C4"/>
      </bottom>
      <diagonal/>
    </border>
    <border>
      <left style="thin">
        <color rgb="FF4472C4"/>
      </left>
      <right style="thick">
        <color rgb="FF4472C4"/>
      </right>
      <top style="thin">
        <color rgb="FF4472C4"/>
      </top>
      <bottom style="thick">
        <color rgb="FF4472C4"/>
      </bottom>
      <diagonal/>
    </border>
    <border>
      <left style="thick">
        <color rgb="FF4472C4"/>
      </left>
      <right style="thin">
        <color rgb="FF4472C4"/>
      </right>
      <top style="thick">
        <color rgb="FF4472C4"/>
      </top>
      <bottom style="thick">
        <color rgb="FF4472C4"/>
      </bottom>
      <diagonal/>
    </border>
    <border>
      <left style="thin">
        <color rgb="FF4472C4"/>
      </left>
      <right style="thin">
        <color rgb="FF4472C4"/>
      </right>
      <top style="thick">
        <color rgb="FF4472C4"/>
      </top>
      <bottom style="thick">
        <color rgb="FF4472C4"/>
      </bottom>
      <diagonal/>
    </border>
    <border>
      <left style="thin">
        <color rgb="FF4472C4"/>
      </left>
      <right style="thick">
        <color rgb="FF4472C4"/>
      </right>
      <top style="thick">
        <color rgb="FF4472C4"/>
      </top>
      <bottom style="thick">
        <color rgb="FF4472C4"/>
      </bottom>
      <diagonal/>
    </border>
    <border>
      <left style="thick">
        <color rgb="FF4472C4"/>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ck">
        <color rgb="FF4472C4"/>
      </right>
      <top style="thin">
        <color rgb="FF4472C4"/>
      </top>
      <bottom/>
      <diagonal/>
    </border>
    <border>
      <left style="thick">
        <color rgb="FF4472C4"/>
      </left>
      <right/>
      <top style="thick">
        <color rgb="FF4472C4"/>
      </top>
      <bottom style="thin">
        <color rgb="FF4472C4"/>
      </bottom>
      <diagonal/>
    </border>
    <border>
      <left style="thick">
        <color rgb="FF4472C4"/>
      </left>
      <right/>
      <top style="thin">
        <color rgb="FF4472C4"/>
      </top>
      <bottom style="thin">
        <color rgb="FF4472C4"/>
      </bottom>
      <diagonal/>
    </border>
    <border>
      <left/>
      <right style="thin">
        <color rgb="FF4472C4"/>
      </right>
      <top style="thick">
        <color rgb="FF4472C4"/>
      </top>
      <bottom style="thin">
        <color rgb="FF4472C4"/>
      </bottom>
      <diagonal/>
    </border>
    <border>
      <left/>
      <right style="thin">
        <color rgb="FF4472C4"/>
      </right>
      <top style="thin">
        <color rgb="FF4472C4"/>
      </top>
      <bottom style="thin">
        <color rgb="FF4472C4"/>
      </bottom>
      <diagonal/>
    </border>
    <border>
      <left style="thick">
        <color rgb="FF4472C4"/>
      </left>
      <right style="thick">
        <color rgb="FF4472C4"/>
      </right>
      <top style="thick">
        <color rgb="FF4472C4"/>
      </top>
      <bottom style="thin">
        <color rgb="FFFFCB25"/>
      </bottom>
      <diagonal/>
    </border>
    <border>
      <left style="thick">
        <color rgb="FF4472C4"/>
      </left>
      <right style="thick">
        <color rgb="FF4472C4"/>
      </right>
      <top style="thin">
        <color rgb="FFFFCB25"/>
      </top>
      <bottom style="thin">
        <color rgb="FFFFCB25"/>
      </bottom>
      <diagonal/>
    </border>
    <border>
      <left style="thick">
        <color rgb="FF4472C4"/>
      </left>
      <right style="thin">
        <color rgb="FF4472C4"/>
      </right>
      <top/>
      <bottom/>
      <diagonal/>
    </border>
    <border>
      <left style="thick">
        <color rgb="FF4472C4"/>
      </left>
      <right style="thin">
        <color rgb="FF4472C4"/>
      </right>
      <top/>
      <bottom style="thick">
        <color rgb="FF4472C4"/>
      </bottom>
      <diagonal/>
    </border>
    <border>
      <left style="thin">
        <color rgb="FF4472C4"/>
      </left>
      <right style="thin">
        <color rgb="FF4472C4"/>
      </right>
      <top/>
      <bottom/>
      <diagonal/>
    </border>
    <border>
      <left style="thin">
        <color rgb="FF4472C4"/>
      </left>
      <right style="thin">
        <color rgb="FF4472C4"/>
      </right>
      <top/>
      <bottom style="thick">
        <color rgb="FF4472C4"/>
      </bottom>
      <diagonal/>
    </border>
    <border>
      <left style="thick">
        <color rgb="FF4472C4"/>
      </left>
      <right/>
      <top style="thin">
        <color rgb="FF4472C4"/>
      </top>
      <bottom/>
      <diagonal/>
    </border>
    <border>
      <left/>
      <right style="thin">
        <color rgb="FF4472C4"/>
      </right>
      <top style="thin">
        <color rgb="FF4472C4"/>
      </top>
      <bottom/>
      <diagonal/>
    </border>
    <border>
      <left style="thick">
        <color rgb="FF4472C4"/>
      </left>
      <right/>
      <top style="thick">
        <color rgb="FF4472C4"/>
      </top>
      <bottom style="thin">
        <color rgb="FFFFCB25"/>
      </bottom>
      <diagonal/>
    </border>
    <border>
      <left style="thick">
        <color rgb="FF4472C4"/>
      </left>
      <right/>
      <top style="thin">
        <color rgb="FFFFCB25"/>
      </top>
      <bottom style="thin">
        <color rgb="FFFFCB25"/>
      </bottom>
      <diagonal/>
    </border>
    <border>
      <left style="thick">
        <color rgb="FF4472C4"/>
      </left>
      <right/>
      <top style="thin">
        <color rgb="FFFFCB25"/>
      </top>
      <bottom style="thick">
        <color rgb="FF4472C4"/>
      </bottom>
      <diagonal/>
    </border>
    <border>
      <left style="thick">
        <color rgb="FF00B050"/>
      </left>
      <right style="thick">
        <color rgb="FF00B050"/>
      </right>
      <top style="thick">
        <color rgb="FF00B050"/>
      </top>
      <bottom style="thick">
        <color rgb="FF00B050"/>
      </bottom>
      <diagonal/>
    </border>
    <border>
      <left style="thick">
        <color rgb="FFFFCB25"/>
      </left>
      <right style="thick">
        <color rgb="FFFFCB25"/>
      </right>
      <top style="thick">
        <color rgb="FFFFCB25"/>
      </top>
      <bottom style="thick">
        <color rgb="FFFFCB25"/>
      </bottom>
      <diagonal/>
    </border>
    <border>
      <left style="thin">
        <color rgb="FFFFCB25"/>
      </left>
      <right style="thin">
        <color rgb="FFFFCB25"/>
      </right>
      <top style="thin">
        <color rgb="FFFFCB25"/>
      </top>
      <bottom/>
      <diagonal/>
    </border>
    <border>
      <left style="thin">
        <color rgb="FF4472C4"/>
      </left>
      <right style="thin">
        <color rgb="FF4472C4"/>
      </right>
      <top/>
      <bottom style="thin">
        <color rgb="FF4472C4"/>
      </bottom>
      <diagonal/>
    </border>
    <border>
      <left/>
      <right style="thick">
        <color rgb="FFFFCB25"/>
      </right>
      <top style="thick">
        <color rgb="FFFFCB25"/>
      </top>
      <bottom/>
      <diagonal/>
    </border>
    <border>
      <left style="thin">
        <color rgb="FFFFC000"/>
      </left>
      <right style="thick">
        <color rgb="FFFFCB25"/>
      </right>
      <top style="thin">
        <color rgb="FFFFC000"/>
      </top>
      <bottom/>
      <diagonal/>
    </border>
    <border>
      <left style="thin">
        <color rgb="FFFFC000"/>
      </left>
      <right style="thick">
        <color rgb="FFFFCB25"/>
      </right>
      <top/>
      <bottom style="thin">
        <color rgb="FFFFC000"/>
      </bottom>
      <diagonal/>
    </border>
    <border>
      <left/>
      <right style="thin">
        <color rgb="FFFFCB25"/>
      </right>
      <top/>
      <bottom style="thin">
        <color rgb="FFFFCB25"/>
      </bottom>
      <diagonal/>
    </border>
    <border>
      <left/>
      <right style="thin">
        <color rgb="FFFFCB25"/>
      </right>
      <top style="thin">
        <color rgb="FFFFCB25"/>
      </top>
      <bottom style="thin">
        <color rgb="FFFFCB25"/>
      </bottom>
      <diagonal/>
    </border>
    <border>
      <left/>
      <right style="thin">
        <color rgb="FFFFCB25"/>
      </right>
      <top style="thin">
        <color rgb="FFFFCB25"/>
      </top>
      <bottom/>
      <diagonal/>
    </border>
    <border>
      <left/>
      <right style="thin">
        <color rgb="FFFFCB25"/>
      </right>
      <top style="thick">
        <color rgb="FFFFCB25"/>
      </top>
      <bottom style="thin">
        <color rgb="FFFFCB25"/>
      </bottom>
      <diagonal/>
    </border>
    <border>
      <left/>
      <right style="thin">
        <color rgb="FF00B050"/>
      </right>
      <top/>
      <bottom style="thin">
        <color rgb="FF00B050"/>
      </bottom>
      <diagonal/>
    </border>
    <border>
      <left/>
      <right style="thin">
        <color rgb="FF00B050"/>
      </right>
      <top style="thin">
        <color rgb="FF00B050"/>
      </top>
      <bottom style="thin">
        <color rgb="FF00B050"/>
      </bottom>
      <diagonal/>
    </border>
    <border>
      <left/>
      <right style="thin">
        <color rgb="FF00B050"/>
      </right>
      <top style="thin">
        <color rgb="FF00B050"/>
      </top>
      <bottom/>
      <diagonal/>
    </border>
    <border>
      <left/>
      <right style="thin">
        <color rgb="FF00B050"/>
      </right>
      <top style="thick">
        <color rgb="FF00B050"/>
      </top>
      <bottom style="thin">
        <color rgb="FF00B050"/>
      </bottom>
      <diagonal/>
    </border>
    <border>
      <left/>
      <right style="thick">
        <color rgb="FF00B050"/>
      </right>
      <top style="thick">
        <color rgb="FF00B050"/>
      </top>
      <bottom style="thick">
        <color rgb="FF00B050"/>
      </bottom>
      <diagonal/>
    </border>
    <border>
      <left/>
      <right style="thin">
        <color rgb="FF4472C4"/>
      </right>
      <top/>
      <bottom style="thin">
        <color rgb="FF4472C4"/>
      </bottom>
      <diagonal/>
    </border>
    <border>
      <left style="medium">
        <color theme="3"/>
      </left>
      <right/>
      <top/>
      <bottom/>
      <diagonal/>
    </border>
    <border>
      <left style="medium">
        <color theme="3"/>
      </left>
      <right/>
      <top/>
      <bottom style="thin">
        <color theme="3"/>
      </bottom>
      <diagonal/>
    </border>
    <border>
      <left style="medium">
        <color theme="3"/>
      </left>
      <right/>
      <top style="thin">
        <color theme="3"/>
      </top>
      <bottom style="thin">
        <color theme="3"/>
      </bottom>
      <diagonal/>
    </border>
    <border>
      <left style="medium">
        <color theme="3"/>
      </left>
      <right/>
      <top style="thin">
        <color theme="3"/>
      </top>
      <bottom style="medium">
        <color theme="3"/>
      </bottom>
      <diagonal/>
    </border>
    <border>
      <left style="thin">
        <color theme="3"/>
      </left>
      <right style="thin">
        <color theme="3"/>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CB25"/>
      </left>
      <right style="thin">
        <color rgb="FFFFCB25"/>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theme="3"/>
      </left>
      <right/>
      <top style="thin">
        <color theme="3"/>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9" fontId="6" fillId="0" borderId="0" applyFont="0" applyFill="0" applyBorder="0" applyAlignment="0" applyProtection="0"/>
    <xf numFmtId="0" fontId="11" fillId="6" borderId="0" applyNumberFormat="0" applyBorder="0" applyAlignment="0" applyProtection="0"/>
    <xf numFmtId="0" fontId="12" fillId="0" borderId="0"/>
    <xf numFmtId="0" fontId="13" fillId="9" borderId="0" applyNumberFormat="0" applyBorder="0" applyAlignment="0" applyProtection="0"/>
    <xf numFmtId="9" fontId="12" fillId="0" borderId="0" applyFont="0" applyFill="0" applyBorder="0" applyAlignment="0" applyProtection="0"/>
    <xf numFmtId="43" fontId="6" fillId="0" borderId="0" applyFont="0" applyFill="0" applyBorder="0" applyAlignment="0" applyProtection="0"/>
    <xf numFmtId="0" fontId="85" fillId="0" borderId="0" applyNumberFormat="0" applyFill="0" applyBorder="0" applyAlignment="0" applyProtection="0"/>
  </cellStyleXfs>
  <cellXfs count="619">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5" borderId="0" xfId="0" applyFill="1" applyAlignment="1">
      <alignment vertical="center"/>
    </xf>
    <xf numFmtId="0" fontId="4" fillId="0" borderId="0" xfId="0" applyFont="1" applyAlignment="1">
      <alignment vertical="center" wrapText="1"/>
    </xf>
    <xf numFmtId="0" fontId="8" fillId="5" borderId="0" xfId="0"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5" borderId="1" xfId="0" applyFill="1" applyBorder="1" applyAlignment="1">
      <alignment vertical="center" wrapText="1"/>
    </xf>
    <xf numFmtId="0" fontId="0" fillId="5" borderId="1" xfId="0" applyFill="1" applyBorder="1" applyAlignment="1">
      <alignment vertical="center"/>
    </xf>
    <xf numFmtId="0" fontId="3" fillId="5" borderId="1" xfId="0" applyFont="1" applyFill="1" applyBorder="1" applyAlignment="1">
      <alignment horizontal="center" vertical="center" wrapText="1"/>
    </xf>
    <xf numFmtId="0" fontId="4" fillId="5" borderId="0" xfId="0" applyFont="1" applyFill="1" applyAlignment="1">
      <alignment vertical="center" wrapText="1"/>
    </xf>
    <xf numFmtId="0" fontId="17" fillId="7"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left" vertical="center" wrapText="1"/>
      <protection locked="0"/>
    </xf>
    <xf numFmtId="0" fontId="0" fillId="5" borderId="0" xfId="0" applyFill="1"/>
    <xf numFmtId="0" fontId="19" fillId="5" borderId="0" xfId="0" applyFont="1" applyFill="1" applyAlignment="1">
      <alignment horizontal="center" vertical="center"/>
    </xf>
    <xf numFmtId="0" fontId="24" fillId="0" borderId="0" xfId="0" applyFont="1" applyAlignment="1">
      <alignment vertical="center" wrapText="1"/>
    </xf>
    <xf numFmtId="0" fontId="21" fillId="10" borderId="0" xfId="0" applyFont="1" applyFill="1" applyAlignment="1">
      <alignment vertical="center" wrapText="1"/>
    </xf>
    <xf numFmtId="0" fontId="0" fillId="0" borderId="0" xfId="0" applyAlignment="1">
      <alignment horizontal="center" vertical="center" wrapText="1"/>
    </xf>
    <xf numFmtId="0" fontId="24" fillId="0" borderId="8"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9" xfId="0" applyFont="1" applyBorder="1" applyAlignment="1">
      <alignment horizontal="center" vertical="center" wrapText="1"/>
    </xf>
    <xf numFmtId="0" fontId="26" fillId="0" borderId="0" xfId="0" applyFont="1" applyAlignment="1">
      <alignment horizontal="left" vertical="center" wrapText="1"/>
    </xf>
    <xf numFmtId="0" fontId="26" fillId="0" borderId="25" xfId="0" quotePrefix="1" applyFont="1" applyBorder="1" applyAlignment="1">
      <alignment horizontal="left" vertical="center" wrapText="1"/>
    </xf>
    <xf numFmtId="0" fontId="25" fillId="0" borderId="25" xfId="0" applyFont="1" applyBorder="1" applyAlignment="1">
      <alignment horizontal="center" vertical="center" wrapText="1"/>
    </xf>
    <xf numFmtId="0" fontId="25" fillId="0" borderId="30" xfId="0" applyFont="1" applyBorder="1" applyAlignment="1">
      <alignment horizontal="center" vertical="center" wrapText="1"/>
    </xf>
    <xf numFmtId="0" fontId="24" fillId="0" borderId="20" xfId="0" applyFont="1" applyBorder="1" applyAlignment="1">
      <alignment horizontal="center" vertical="center" wrapText="1"/>
    </xf>
    <xf numFmtId="0" fontId="24" fillId="12" borderId="19" xfId="0" applyFont="1" applyFill="1" applyBorder="1" applyAlignment="1">
      <alignment vertical="center" wrapText="1"/>
    </xf>
    <xf numFmtId="0" fontId="24" fillId="12" borderId="20" xfId="0" applyFont="1" applyFill="1" applyBorder="1" applyAlignment="1">
      <alignment vertical="center" wrapText="1"/>
    </xf>
    <xf numFmtId="0" fontId="24" fillId="12" borderId="19" xfId="0" applyFont="1" applyFill="1" applyBorder="1" applyAlignment="1">
      <alignment horizontal="center" vertical="center" wrapText="1"/>
    </xf>
    <xf numFmtId="0" fontId="24" fillId="12" borderId="20" xfId="0" applyFont="1" applyFill="1" applyBorder="1" applyAlignment="1">
      <alignment horizontal="center"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8" xfId="0" applyFont="1" applyBorder="1" applyAlignment="1">
      <alignment horizontal="center" vertical="center" wrapText="1"/>
    </xf>
    <xf numFmtId="0" fontId="24" fillId="13" borderId="50" xfId="0" applyFont="1" applyFill="1" applyBorder="1" applyAlignment="1">
      <alignment vertical="center" wrapText="1"/>
    </xf>
    <xf numFmtId="0" fontId="24" fillId="13" borderId="51" xfId="0" applyFont="1" applyFill="1" applyBorder="1" applyAlignment="1">
      <alignment vertical="center" wrapText="1"/>
    </xf>
    <xf numFmtId="0" fontId="26" fillId="0" borderId="53" xfId="0" quotePrefix="1" applyFont="1" applyBorder="1" applyAlignment="1">
      <alignment horizontal="left" vertical="center" wrapText="1"/>
    </xf>
    <xf numFmtId="0" fontId="29" fillId="0" borderId="53" xfId="0" applyFont="1" applyBorder="1" applyAlignment="1">
      <alignment horizontal="center" vertical="center" wrapText="1"/>
    </xf>
    <xf numFmtId="0" fontId="29" fillId="0" borderId="44" xfId="0" applyFont="1" applyBorder="1" applyAlignment="1">
      <alignment horizontal="center" vertical="center" wrapText="1"/>
    </xf>
    <xf numFmtId="0" fontId="21" fillId="14" borderId="0" xfId="0" applyFont="1" applyFill="1" applyAlignment="1">
      <alignment vertical="center"/>
    </xf>
    <xf numFmtId="0" fontId="21" fillId="15" borderId="62" xfId="0" applyFont="1" applyFill="1" applyBorder="1" applyAlignment="1">
      <alignment vertical="center"/>
    </xf>
    <xf numFmtId="0" fontId="33"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74"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70" xfId="0" applyFont="1" applyBorder="1" applyAlignment="1">
      <alignment horizontal="center" vertical="center" wrapText="1"/>
    </xf>
    <xf numFmtId="0" fontId="24" fillId="16" borderId="64" xfId="0" applyFont="1" applyFill="1" applyBorder="1" applyAlignment="1">
      <alignment vertical="center" wrapText="1"/>
    </xf>
    <xf numFmtId="0" fontId="24" fillId="16" borderId="65" xfId="0" applyFont="1" applyFill="1" applyBorder="1" applyAlignment="1">
      <alignment vertical="center" wrapText="1"/>
    </xf>
    <xf numFmtId="0" fontId="34" fillId="0" borderId="76" xfId="0" applyFont="1" applyBorder="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7" fillId="13" borderId="57"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6" fillId="0" borderId="94" xfId="0" applyFont="1" applyBorder="1" applyAlignment="1">
      <alignment horizontal="center" vertical="center" wrapText="1"/>
    </xf>
    <xf numFmtId="0" fontId="37" fillId="16" borderId="96" xfId="0" applyFont="1" applyFill="1" applyBorder="1" applyAlignment="1">
      <alignment horizontal="center" vertical="center" wrapText="1"/>
    </xf>
    <xf numFmtId="0" fontId="0" fillId="0" borderId="0" xfId="0" applyAlignment="1">
      <alignment horizontal="left" vertical="center"/>
    </xf>
    <xf numFmtId="0" fontId="26" fillId="5" borderId="25" xfId="0" applyFont="1" applyFill="1" applyBorder="1" applyAlignment="1">
      <alignment horizontal="left" vertical="center" wrapText="1"/>
    </xf>
    <xf numFmtId="0" fontId="0" fillId="5" borderId="28" xfId="0" applyFill="1" applyBorder="1" applyAlignment="1">
      <alignment horizontal="center" vertical="center" wrapText="1"/>
    </xf>
    <xf numFmtId="0" fontId="26" fillId="5" borderId="30" xfId="0" applyFont="1" applyFill="1" applyBorder="1" applyAlignment="1">
      <alignment horizontal="left" vertical="center" wrapText="1"/>
    </xf>
    <xf numFmtId="0" fontId="0" fillId="5" borderId="31" xfId="0" applyFill="1" applyBorder="1" applyAlignment="1">
      <alignment horizontal="center" vertical="center" wrapText="1"/>
    </xf>
    <xf numFmtId="0" fontId="26" fillId="5" borderId="53" xfId="0" applyFont="1" applyFill="1" applyBorder="1" applyAlignment="1">
      <alignment horizontal="left" vertical="center" wrapText="1"/>
    </xf>
    <xf numFmtId="0" fontId="0" fillId="5" borderId="54" xfId="0" applyFill="1" applyBorder="1" applyAlignment="1">
      <alignment horizontal="center" vertical="center" wrapText="1"/>
    </xf>
    <xf numFmtId="0" fontId="26" fillId="5" borderId="44" xfId="0" applyFont="1" applyFill="1" applyBorder="1" applyAlignment="1">
      <alignment horizontal="left" vertical="center" wrapText="1"/>
    </xf>
    <xf numFmtId="0" fontId="0" fillId="5" borderId="45" xfId="0" applyFill="1" applyBorder="1" applyAlignment="1">
      <alignment horizontal="center" vertical="center" wrapText="1"/>
    </xf>
    <xf numFmtId="0" fontId="26" fillId="5" borderId="67" xfId="0" applyFont="1" applyFill="1" applyBorder="1" applyAlignment="1">
      <alignment horizontal="left" vertical="center" wrapText="1"/>
    </xf>
    <xf numFmtId="0" fontId="0" fillId="5" borderId="68" xfId="0" applyFill="1" applyBorder="1" applyAlignment="1">
      <alignment horizontal="center" vertical="center" wrapText="1"/>
    </xf>
    <xf numFmtId="0" fontId="5" fillId="5" borderId="68" xfId="0" applyFont="1" applyFill="1" applyBorder="1" applyAlignment="1">
      <alignment horizontal="center" vertical="center" wrapText="1"/>
    </xf>
    <xf numFmtId="0" fontId="26" fillId="5" borderId="76" xfId="0" applyFont="1" applyFill="1" applyBorder="1" applyAlignment="1">
      <alignment horizontal="left" vertical="center" wrapText="1"/>
    </xf>
    <xf numFmtId="0" fontId="0" fillId="5" borderId="77" xfId="0" applyFill="1" applyBorder="1" applyAlignment="1">
      <alignment horizontal="center" vertical="center" wrapText="1"/>
    </xf>
    <xf numFmtId="0" fontId="26" fillId="5" borderId="70" xfId="0" applyFont="1" applyFill="1" applyBorder="1" applyAlignment="1">
      <alignment horizontal="left" vertical="center" wrapText="1"/>
    </xf>
    <xf numFmtId="0" fontId="0" fillId="5" borderId="71" xfId="0" applyFill="1" applyBorder="1" applyAlignment="1">
      <alignment horizontal="center" vertical="center" wrapText="1"/>
    </xf>
    <xf numFmtId="0" fontId="36" fillId="0" borderId="97" xfId="0" applyFont="1" applyBorder="1" applyAlignment="1">
      <alignment horizontal="center" vertical="center" wrapText="1"/>
    </xf>
    <xf numFmtId="0" fontId="36" fillId="0" borderId="93" xfId="0" applyFont="1" applyBorder="1" applyAlignment="1">
      <alignment horizontal="center" vertical="center" wrapText="1"/>
    </xf>
    <xf numFmtId="0" fontId="33" fillId="0" borderId="62" xfId="0" applyFont="1" applyBorder="1" applyAlignment="1">
      <alignment horizontal="center" vertical="center" wrapText="1"/>
    </xf>
    <xf numFmtId="0" fontId="0" fillId="0" borderId="28" xfId="0" applyBorder="1" applyAlignment="1">
      <alignment horizontal="center" vertical="center" wrapText="1"/>
    </xf>
    <xf numFmtId="0" fontId="26" fillId="0" borderId="25" xfId="0" applyFont="1" applyBorder="1" applyAlignment="1">
      <alignment horizontal="left" vertical="center" wrapText="1"/>
    </xf>
    <xf numFmtId="0" fontId="0" fillId="0" borderId="54" xfId="0" applyBorder="1" applyAlignment="1">
      <alignment horizontal="center" vertical="center" wrapText="1"/>
    </xf>
    <xf numFmtId="0" fontId="0" fillId="12" borderId="100" xfId="0" applyFill="1" applyBorder="1" applyAlignment="1">
      <alignment horizontal="center" vertical="center" wrapText="1"/>
    </xf>
    <xf numFmtId="0" fontId="43" fillId="5" borderId="101" xfId="0" applyFont="1" applyFill="1" applyBorder="1" applyAlignment="1">
      <alignment horizontal="center" vertical="center" wrapText="1"/>
    </xf>
    <xf numFmtId="0" fontId="43" fillId="5" borderId="102" xfId="0" applyFont="1" applyFill="1" applyBorder="1" applyAlignment="1">
      <alignment horizontal="center" vertical="center" wrapText="1"/>
    </xf>
    <xf numFmtId="0" fontId="43" fillId="12" borderId="103" xfId="0" applyFont="1" applyFill="1" applyBorder="1" applyAlignment="1">
      <alignment horizontal="center" vertical="center" wrapText="1"/>
    </xf>
    <xf numFmtId="0" fontId="43" fillId="0" borderId="101" xfId="0" applyFont="1" applyBorder="1" applyAlignment="1">
      <alignment horizontal="center" vertical="center" wrapText="1"/>
    </xf>
    <xf numFmtId="0" fontId="43" fillId="0" borderId="0" xfId="0" applyFont="1" applyAlignment="1">
      <alignment horizontal="center" vertical="center" wrapText="1"/>
    </xf>
    <xf numFmtId="0" fontId="37" fillId="5" borderId="101" xfId="0" applyFont="1" applyFill="1" applyBorder="1" applyAlignment="1">
      <alignment horizontal="center" vertical="center" wrapText="1"/>
    </xf>
    <xf numFmtId="0" fontId="37" fillId="5" borderId="100" xfId="0" applyFont="1" applyFill="1" applyBorder="1" applyAlignment="1">
      <alignment horizontal="center" vertical="center" wrapText="1"/>
    </xf>
    <xf numFmtId="0" fontId="28" fillId="0" borderId="108" xfId="0" applyFont="1" applyBorder="1" applyAlignment="1">
      <alignment horizontal="center" vertical="center" wrapText="1"/>
    </xf>
    <xf numFmtId="0" fontId="43" fillId="13" borderId="104" xfId="0" applyFont="1" applyFill="1" applyBorder="1" applyAlignment="1">
      <alignment horizontal="center" vertical="center" wrapText="1"/>
    </xf>
    <xf numFmtId="0" fontId="43" fillId="5" borderId="105" xfId="0" applyFont="1" applyFill="1" applyBorder="1" applyAlignment="1">
      <alignment horizontal="center" vertical="center" wrapText="1"/>
    </xf>
    <xf numFmtId="0" fontId="43" fillId="5" borderId="106" xfId="0" applyFont="1" applyFill="1" applyBorder="1" applyAlignment="1">
      <alignment horizontal="center" vertical="center" wrapText="1"/>
    </xf>
    <xf numFmtId="0" fontId="43" fillId="13" borderId="107" xfId="0" applyFont="1" applyFill="1" applyBorder="1" applyAlignment="1">
      <alignment horizontal="center" vertical="center" wrapText="1"/>
    </xf>
    <xf numFmtId="0" fontId="36" fillId="0" borderId="62" xfId="0" applyFont="1" applyBorder="1" applyAlignment="1">
      <alignment horizontal="center" vertical="center" wrapText="1"/>
    </xf>
    <xf numFmtId="0" fontId="37" fillId="16" borderId="109" xfId="0" applyFont="1" applyFill="1" applyBorder="1" applyAlignment="1">
      <alignment horizontal="center" vertical="center" wrapText="1"/>
    </xf>
    <xf numFmtId="0" fontId="37" fillId="5" borderId="81" xfId="0" applyFont="1" applyFill="1" applyBorder="1" applyAlignment="1">
      <alignment horizontal="center" vertical="center" wrapText="1"/>
    </xf>
    <xf numFmtId="0" fontId="37" fillId="5" borderId="89" xfId="0" applyFont="1" applyFill="1" applyBorder="1" applyAlignment="1">
      <alignment horizontal="center" vertical="center" wrapText="1"/>
    </xf>
    <xf numFmtId="0" fontId="37" fillId="16" borderId="80" xfId="0" applyFont="1" applyFill="1" applyBorder="1" applyAlignment="1">
      <alignment horizontal="center" vertical="center" wrapText="1"/>
    </xf>
    <xf numFmtId="0" fontId="26" fillId="0" borderId="53" xfId="0" applyFont="1" applyBorder="1" applyAlignment="1">
      <alignment horizontal="left" vertical="center" wrapText="1"/>
    </xf>
    <xf numFmtId="0" fontId="26" fillId="0" borderId="44" xfId="0" applyFont="1" applyBorder="1" applyAlignment="1">
      <alignment horizontal="left" vertical="center" wrapText="1"/>
    </xf>
    <xf numFmtId="0" fontId="0" fillId="0" borderId="45" xfId="0" applyBorder="1" applyAlignment="1">
      <alignment horizontal="center" vertical="center" wrapText="1"/>
    </xf>
    <xf numFmtId="0" fontId="43" fillId="0" borderId="0" xfId="0" applyFont="1" applyAlignment="1">
      <alignment vertical="center" wrapText="1"/>
    </xf>
    <xf numFmtId="0" fontId="43" fillId="7" borderId="111" xfId="0" applyFont="1" applyFill="1" applyBorder="1" applyAlignment="1">
      <alignment vertical="center"/>
    </xf>
    <xf numFmtId="0" fontId="43" fillId="11" borderId="112" xfId="0" applyFont="1" applyFill="1" applyBorder="1" applyAlignment="1">
      <alignment vertical="center"/>
    </xf>
    <xf numFmtId="0" fontId="43" fillId="17" borderId="113" xfId="0" applyFont="1" applyFill="1" applyBorder="1" applyAlignment="1">
      <alignment vertical="center"/>
    </xf>
    <xf numFmtId="0" fontId="43" fillId="5" borderId="0" xfId="0" applyFont="1" applyFill="1" applyAlignment="1">
      <alignment vertical="center"/>
    </xf>
    <xf numFmtId="9" fontId="7" fillId="5"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3" fillId="5" borderId="1" xfId="0" applyFont="1" applyFill="1" applyBorder="1" applyAlignment="1">
      <alignment horizontal="left" vertical="center" wrapText="1"/>
    </xf>
    <xf numFmtId="0" fontId="4" fillId="5" borderId="1" xfId="0" applyFont="1" applyFill="1" applyBorder="1" applyAlignment="1" applyProtection="1">
      <alignment vertical="center" wrapText="1"/>
      <protection locked="0"/>
    </xf>
    <xf numFmtId="0" fontId="5" fillId="5" borderId="1" xfId="0" applyFont="1" applyFill="1" applyBorder="1" applyAlignment="1">
      <alignment vertical="center" wrapText="1"/>
    </xf>
    <xf numFmtId="0" fontId="4" fillId="5" borderId="1" xfId="0" applyFont="1" applyFill="1" applyBorder="1" applyAlignment="1">
      <alignment vertical="center" wrapText="1"/>
    </xf>
    <xf numFmtId="9" fontId="5" fillId="5" borderId="1" xfId="2" quotePrefix="1" applyNumberFormat="1" applyFont="1" applyFill="1" applyBorder="1" applyAlignment="1">
      <alignment horizontal="center" vertical="center" wrapText="1"/>
    </xf>
    <xf numFmtId="0" fontId="21" fillId="21" borderId="1" xfId="2"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0" fontId="4" fillId="0" borderId="0" xfId="0" applyFont="1" applyAlignment="1">
      <alignment vertical="center"/>
    </xf>
    <xf numFmtId="0" fontId="38" fillId="0" borderId="53" xfId="0" applyFont="1" applyBorder="1" applyAlignment="1">
      <alignment horizontal="center" vertical="center" wrapText="1"/>
    </xf>
    <xf numFmtId="0" fontId="53" fillId="0" borderId="62" xfId="0" applyFont="1" applyBorder="1" applyAlignment="1">
      <alignment horizontal="center" vertical="center" wrapText="1"/>
    </xf>
    <xf numFmtId="0" fontId="50" fillId="0" borderId="97" xfId="0" applyFont="1" applyBorder="1" applyAlignment="1">
      <alignment horizontal="center" vertical="center" wrapText="1"/>
    </xf>
    <xf numFmtId="0" fontId="50" fillId="0" borderId="93" xfId="0" applyFont="1" applyBorder="1" applyAlignment="1">
      <alignment horizontal="center" vertical="center" wrapText="1"/>
    </xf>
    <xf numFmtId="0" fontId="50" fillId="0" borderId="62" xfId="0" applyFont="1" applyBorder="1" applyAlignment="1">
      <alignment horizontal="center" vertical="center" wrapText="1"/>
    </xf>
    <xf numFmtId="0" fontId="26" fillId="7" borderId="53" xfId="0" applyFont="1" applyFill="1" applyBorder="1" applyAlignment="1">
      <alignment horizontal="left" vertical="center" wrapText="1"/>
    </xf>
    <xf numFmtId="0" fontId="55" fillId="7" borderId="53" xfId="0" applyFont="1" applyFill="1" applyBorder="1" applyAlignment="1">
      <alignment horizontal="left" vertical="center" wrapText="1"/>
    </xf>
    <xf numFmtId="0" fontId="7" fillId="0" borderId="0" xfId="0" applyFont="1" applyAlignment="1">
      <alignment vertical="center"/>
    </xf>
    <xf numFmtId="0" fontId="54" fillId="5"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1" fillId="21" borderId="2" xfId="2"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5" borderId="115" xfId="0" applyFill="1" applyBorder="1" applyAlignment="1">
      <alignment horizontal="center" vertical="center" wrapText="1"/>
    </xf>
    <xf numFmtId="14" fontId="0" fillId="5" borderId="115" xfId="0" applyNumberFormat="1" applyFill="1" applyBorder="1" applyAlignment="1">
      <alignment horizontal="center" vertical="center" wrapText="1"/>
    </xf>
    <xf numFmtId="0" fontId="3" fillId="5" borderId="115" xfId="0" applyFont="1" applyFill="1" applyBorder="1" applyAlignment="1">
      <alignment horizontal="center" vertical="center" wrapText="1"/>
    </xf>
    <xf numFmtId="0" fontId="40" fillId="0" borderId="25" xfId="0" applyFont="1" applyBorder="1" applyAlignment="1">
      <alignment horizontal="left" vertical="center" wrapText="1"/>
    </xf>
    <xf numFmtId="0" fontId="40" fillId="0" borderId="53" xfId="0" applyFont="1" applyBorder="1" applyAlignment="1">
      <alignment horizontal="left" vertical="center" wrapText="1"/>
    </xf>
    <xf numFmtId="46" fontId="43" fillId="0" borderId="0" xfId="0" applyNumberFormat="1" applyFont="1" applyAlignment="1">
      <alignment vertical="center" wrapText="1"/>
    </xf>
    <xf numFmtId="0" fontId="38" fillId="12" borderId="9" xfId="0" applyFont="1" applyFill="1" applyBorder="1" applyAlignment="1">
      <alignment horizontal="left" vertical="center" wrapText="1"/>
    </xf>
    <xf numFmtId="0" fontId="38" fillId="0" borderId="0" xfId="0" applyFont="1" applyAlignment="1">
      <alignment horizontal="left" vertical="center" wrapText="1"/>
    </xf>
    <xf numFmtId="0" fontId="54" fillId="5" borderId="2" xfId="0" applyFont="1" applyFill="1" applyBorder="1" applyAlignment="1">
      <alignment horizontal="center" vertical="center" wrapText="1"/>
    </xf>
    <xf numFmtId="0" fontId="48" fillId="0" borderId="0" xfId="0" applyFont="1" applyAlignment="1">
      <alignment horizontal="center" vertical="center" wrapText="1"/>
    </xf>
    <xf numFmtId="0" fontId="0" fillId="5" borderId="119" xfId="0" applyFill="1" applyBorder="1" applyAlignment="1">
      <alignment horizontal="center" vertical="center" wrapText="1"/>
    </xf>
    <xf numFmtId="0" fontId="14" fillId="8" borderId="2" xfId="0" applyFont="1" applyFill="1" applyBorder="1" applyAlignment="1">
      <alignment horizontal="center" vertical="center" wrapText="1"/>
    </xf>
    <xf numFmtId="0" fontId="0" fillId="5" borderId="118" xfId="0" applyFill="1" applyBorder="1" applyAlignment="1">
      <alignment horizontal="center" vertical="center"/>
    </xf>
    <xf numFmtId="14" fontId="0" fillId="5" borderId="118" xfId="0" applyNumberFormat="1" applyFill="1" applyBorder="1" applyAlignment="1">
      <alignment horizontal="center" vertical="center"/>
    </xf>
    <xf numFmtId="0" fontId="2" fillId="4" borderId="115" xfId="0" applyFont="1" applyFill="1" applyBorder="1" applyAlignment="1">
      <alignment horizontal="center" vertical="center" wrapText="1"/>
    </xf>
    <xf numFmtId="0" fontId="1" fillId="3" borderId="115" xfId="0" applyFont="1" applyFill="1" applyBorder="1" applyAlignment="1">
      <alignment horizontal="center" vertical="center" wrapText="1"/>
    </xf>
    <xf numFmtId="0" fontId="1" fillId="3" borderId="120" xfId="0" applyFont="1" applyFill="1" applyBorder="1" applyAlignment="1">
      <alignment horizontal="center" vertical="center" wrapText="1"/>
    </xf>
    <xf numFmtId="0" fontId="43" fillId="8" borderId="101" xfId="0" applyFont="1" applyFill="1" applyBorder="1" applyAlignment="1">
      <alignment horizontal="center" vertical="center" wrapText="1"/>
    </xf>
    <xf numFmtId="0" fontId="59" fillId="4" borderId="122" xfId="0" applyFont="1" applyFill="1" applyBorder="1" applyAlignment="1">
      <alignment horizontal="center" vertical="center" wrapText="1"/>
    </xf>
    <xf numFmtId="0" fontId="44" fillId="0" borderId="8" xfId="0" applyFont="1" applyBorder="1" applyAlignment="1" applyProtection="1">
      <alignment horizontal="center" vertical="center" wrapText="1"/>
      <protection locked="0"/>
    </xf>
    <xf numFmtId="0" fontId="37" fillId="0" borderId="8" xfId="0" quotePrefix="1" applyFont="1" applyBorder="1" applyAlignment="1" applyProtection="1">
      <alignment horizontal="center" vertical="center" wrapText="1"/>
      <protection locked="0"/>
    </xf>
    <xf numFmtId="0" fontId="39" fillId="5" borderId="25" xfId="0" applyFont="1" applyFill="1" applyBorder="1" applyAlignment="1" applyProtection="1">
      <alignment horizontal="center" vertical="center" wrapText="1"/>
      <protection locked="0"/>
    </xf>
    <xf numFmtId="0" fontId="37" fillId="12" borderId="11" xfId="0" applyFont="1" applyFill="1" applyBorder="1" applyAlignment="1" applyProtection="1">
      <alignment horizontal="center" vertical="center" wrapText="1"/>
      <protection locked="0"/>
    </xf>
    <xf numFmtId="0" fontId="38" fillId="12" borderId="11" xfId="0" applyFont="1" applyFill="1" applyBorder="1" applyAlignment="1" applyProtection="1">
      <alignment horizontal="left" vertical="center" wrapText="1"/>
      <protection locked="0"/>
    </xf>
    <xf numFmtId="0" fontId="39" fillId="12" borderId="11" xfId="0" applyFont="1" applyFill="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9" fillId="19" borderId="8" xfId="0" applyFont="1" applyFill="1" applyBorder="1" applyAlignment="1" applyProtection="1">
      <alignment horizontal="center" vertical="center" wrapText="1"/>
      <protection locked="0"/>
    </xf>
    <xf numFmtId="0" fontId="37" fillId="19" borderId="8" xfId="0" applyFont="1" applyFill="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44" fillId="0" borderId="8" xfId="0" applyFont="1" applyBorder="1" applyAlignment="1" applyProtection="1">
      <alignment horizontal="left" vertical="center" wrapText="1"/>
      <protection locked="0"/>
    </xf>
    <xf numFmtId="0" fontId="38" fillId="0" borderId="8" xfId="0" applyFont="1" applyBorder="1" applyAlignment="1" applyProtection="1">
      <alignment horizontal="center" vertical="center" wrapText="1"/>
      <protection locked="0"/>
    </xf>
    <xf numFmtId="0" fontId="37" fillId="0" borderId="95" xfId="0" applyFont="1" applyBorder="1" applyAlignment="1" applyProtection="1">
      <alignment horizontal="center" vertical="center" wrapText="1"/>
      <protection locked="0"/>
    </xf>
    <xf numFmtId="0" fontId="39" fillId="0" borderId="95" xfId="0" applyFont="1" applyBorder="1" applyAlignment="1" applyProtection="1">
      <alignment horizontal="center" vertical="center" wrapText="1"/>
      <protection locked="0"/>
    </xf>
    <xf numFmtId="0" fontId="39" fillId="0" borderId="117"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0" fontId="37" fillId="0" borderId="53" xfId="0" applyFont="1" applyBorder="1" applyAlignment="1" applyProtection="1">
      <alignment horizontal="center" vertical="center" wrapText="1"/>
      <protection locked="0"/>
    </xf>
    <xf numFmtId="0" fontId="39" fillId="0" borderId="53"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10" fontId="37" fillId="0" borderId="53" xfId="0" applyNumberFormat="1" applyFont="1" applyBorder="1" applyAlignment="1" applyProtection="1">
      <alignment horizontal="center" vertical="center" wrapText="1"/>
      <protection locked="0"/>
    </xf>
    <xf numFmtId="9" fontId="37" fillId="0" borderId="53" xfId="0" applyNumberFormat="1" applyFont="1" applyBorder="1" applyAlignment="1" applyProtection="1">
      <alignment horizontal="center" vertical="center" wrapText="1"/>
      <protection locked="0"/>
    </xf>
    <xf numFmtId="0" fontId="37" fillId="0" borderId="53" xfId="0" quotePrefix="1" applyFont="1" applyBorder="1" applyAlignment="1" applyProtection="1">
      <alignment horizontal="center" vertical="center" wrapText="1"/>
      <protection locked="0"/>
    </xf>
    <xf numFmtId="0" fontId="37" fillId="13" borderId="57" xfId="0" applyFont="1" applyFill="1" applyBorder="1" applyAlignment="1" applyProtection="1">
      <alignment horizontal="center" vertical="center" wrapText="1"/>
      <protection locked="0"/>
    </xf>
    <xf numFmtId="0" fontId="37"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left" vertical="center" wrapText="1"/>
      <protection locked="0"/>
    </xf>
    <xf numFmtId="0" fontId="38" fillId="0" borderId="53" xfId="0" applyFont="1" applyBorder="1" applyAlignment="1" applyProtection="1">
      <alignment horizontal="left" vertical="center" wrapText="1"/>
      <protection locked="0"/>
    </xf>
    <xf numFmtId="0" fontId="37" fillId="0" borderId="55" xfId="0" applyFont="1" applyBorder="1" applyAlignment="1" applyProtection="1">
      <alignment horizontal="center" vertical="center" wrapText="1"/>
      <protection locked="0"/>
    </xf>
    <xf numFmtId="0" fontId="38" fillId="13" borderId="50" xfId="0" applyFont="1" applyFill="1" applyBorder="1" applyAlignment="1" applyProtection="1">
      <alignment horizontal="center" vertical="center" wrapText="1"/>
      <protection locked="0"/>
    </xf>
    <xf numFmtId="0" fontId="37" fillId="19" borderId="53" xfId="0" applyFont="1" applyFill="1" applyBorder="1" applyAlignment="1" applyProtection="1">
      <alignment horizontal="center" vertical="center" wrapText="1"/>
      <protection locked="0"/>
    </xf>
    <xf numFmtId="43" fontId="37" fillId="0" borderId="53" xfId="6" applyFont="1" applyBorder="1" applyAlignment="1" applyProtection="1">
      <alignment horizontal="right" vertical="center" wrapText="1"/>
      <protection locked="0"/>
    </xf>
    <xf numFmtId="9" fontId="37" fillId="0" borderId="53" xfId="1" applyFont="1" applyBorder="1" applyAlignment="1" applyProtection="1">
      <alignment horizontal="center" vertical="center" wrapText="1"/>
      <protection locked="0"/>
    </xf>
    <xf numFmtId="0" fontId="37" fillId="0" borderId="67" xfId="0" applyFont="1" applyBorder="1" applyAlignment="1" applyProtection="1">
      <alignment horizontal="center" vertical="center" wrapText="1"/>
      <protection locked="0"/>
    </xf>
    <xf numFmtId="0" fontId="38" fillId="0" borderId="67" xfId="0" applyFont="1" applyBorder="1" applyAlignment="1" applyProtection="1">
      <alignment horizontal="left" vertical="center" wrapText="1"/>
      <protection locked="0"/>
    </xf>
    <xf numFmtId="0" fontId="37" fillId="0" borderId="67" xfId="0" applyFont="1" applyBorder="1" applyAlignment="1" applyProtection="1">
      <alignment horizontal="left" vertical="center" wrapText="1"/>
      <protection locked="0"/>
    </xf>
    <xf numFmtId="0" fontId="37" fillId="0" borderId="67" xfId="0" applyFont="1" applyBorder="1" applyAlignment="1" applyProtection="1">
      <alignment vertical="center" wrapText="1"/>
      <protection locked="0"/>
    </xf>
    <xf numFmtId="0" fontId="37" fillId="16" borderId="64" xfId="0" applyFont="1" applyFill="1" applyBorder="1" applyAlignment="1" applyProtection="1">
      <alignment horizontal="center" vertical="center" wrapText="1"/>
      <protection locked="0"/>
    </xf>
    <xf numFmtId="0" fontId="38" fillId="16" borderId="64" xfId="0"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9" fontId="61" fillId="7" borderId="1" xfId="2" applyNumberFormat="1" applyFont="1" applyFill="1" applyBorder="1" applyAlignment="1">
      <alignment horizontal="center" vertical="center" wrapText="1"/>
    </xf>
    <xf numFmtId="9" fontId="39" fillId="7" borderId="1" xfId="0" applyNumberFormat="1" applyFont="1" applyFill="1" applyBorder="1" applyAlignment="1">
      <alignment horizontal="center" vertical="center" wrapText="1"/>
    </xf>
    <xf numFmtId="0" fontId="5" fillId="5" borderId="115" xfId="0" applyFont="1" applyFill="1" applyBorder="1" applyAlignment="1">
      <alignment horizontal="center" vertical="center" wrapText="1"/>
    </xf>
    <xf numFmtId="0" fontId="0" fillId="28" borderId="0" xfId="0" applyFill="1" applyAlignment="1">
      <alignment vertical="center"/>
    </xf>
    <xf numFmtId="0" fontId="8" fillId="0" borderId="0" xfId="0" applyFont="1" applyAlignment="1">
      <alignment vertical="center"/>
    </xf>
    <xf numFmtId="0" fontId="28" fillId="0" borderId="0" xfId="0" applyFont="1" applyAlignment="1">
      <alignment vertical="center"/>
    </xf>
    <xf numFmtId="0" fontId="0" fillId="26" borderId="0" xfId="0" applyFill="1" applyAlignment="1">
      <alignment vertical="center"/>
    </xf>
    <xf numFmtId="0" fontId="28" fillId="0" borderId="0" xfId="0" applyFont="1" applyAlignment="1">
      <alignment horizontal="right" vertical="center"/>
    </xf>
    <xf numFmtId="0" fontId="26" fillId="0" borderId="0" xfId="0" applyFont="1"/>
    <xf numFmtId="0" fontId="26" fillId="0" borderId="118" xfId="0" applyFont="1" applyBorder="1" applyAlignment="1">
      <alignment horizontal="left" vertical="center" wrapText="1"/>
    </xf>
    <xf numFmtId="0" fontId="26" fillId="0" borderId="118" xfId="0" applyFont="1" applyBorder="1" applyAlignment="1">
      <alignment horizontal="left" vertical="center"/>
    </xf>
    <xf numFmtId="0" fontId="26" fillId="0" borderId="0" xfId="0" applyFont="1" applyAlignment="1" applyProtection="1">
      <alignment horizontal="left" vertical="center" wrapText="1"/>
      <protection hidden="1"/>
    </xf>
    <xf numFmtId="0" fontId="0" fillId="0" borderId="0" xfId="0" pivotButton="1"/>
    <xf numFmtId="0" fontId="0" fillId="0" borderId="0" xfId="0" applyAlignment="1">
      <alignment horizontal="left"/>
    </xf>
    <xf numFmtId="0" fontId="64" fillId="0" borderId="0" xfId="0" applyFont="1" applyAlignment="1">
      <alignment horizontal="center" vertical="center"/>
    </xf>
    <xf numFmtId="0" fontId="62" fillId="0" borderId="0" xfId="0" quotePrefix="1" applyFont="1" applyAlignment="1">
      <alignment horizontal="left" vertical="center"/>
    </xf>
    <xf numFmtId="0" fontId="65" fillId="0" borderId="0" xfId="0" applyFont="1" applyAlignment="1">
      <alignment horizontal="left" vertical="center"/>
    </xf>
    <xf numFmtId="0" fontId="49" fillId="10" borderId="0" xfId="0" applyFont="1" applyFill="1" applyAlignment="1">
      <alignment vertical="center"/>
    </xf>
    <xf numFmtId="0" fontId="67" fillId="10" borderId="0" xfId="0" applyFont="1" applyFill="1" applyAlignment="1">
      <alignment vertical="center"/>
    </xf>
    <xf numFmtId="2" fontId="0" fillId="0" borderId="0" xfId="0" applyNumberFormat="1" applyAlignment="1">
      <alignment vertical="center"/>
    </xf>
    <xf numFmtId="0" fontId="26" fillId="25" borderId="123" xfId="0" applyFont="1" applyFill="1" applyBorder="1" applyAlignment="1">
      <alignment horizontal="left" vertical="center" wrapText="1"/>
    </xf>
    <xf numFmtId="0" fontId="63" fillId="25" borderId="123" xfId="0" applyFont="1" applyFill="1" applyBorder="1" applyAlignment="1">
      <alignment horizontal="left" vertical="center" wrapText="1" readingOrder="1"/>
    </xf>
    <xf numFmtId="9" fontId="55" fillId="7" borderId="1" xfId="2" applyNumberFormat="1" applyFont="1" applyFill="1" applyBorder="1" applyAlignment="1">
      <alignment horizontal="left" vertical="center" wrapText="1"/>
    </xf>
    <xf numFmtId="0" fontId="0" fillId="0" borderId="118" xfId="0" applyBorder="1" applyAlignment="1">
      <alignment horizontal="center" vertical="center" wrapText="1"/>
    </xf>
    <xf numFmtId="0" fontId="5" fillId="0" borderId="118" xfId="0" quotePrefix="1" applyFont="1" applyBorder="1" applyAlignment="1">
      <alignment horizontal="center" vertical="center" wrapText="1"/>
    </xf>
    <xf numFmtId="0" fontId="5" fillId="0" borderId="118" xfId="0" quotePrefix="1" applyFont="1" applyBorder="1" applyAlignment="1">
      <alignment horizontal="left" vertical="center" wrapText="1"/>
    </xf>
    <xf numFmtId="14" fontId="0" fillId="0" borderId="118" xfId="0" applyNumberFormat="1" applyBorder="1" applyAlignment="1">
      <alignment horizontal="center" vertical="center" wrapText="1"/>
    </xf>
    <xf numFmtId="0" fontId="0" fillId="0" borderId="118" xfId="0" applyBorder="1" applyAlignment="1">
      <alignment horizontal="center" vertical="center"/>
    </xf>
    <xf numFmtId="0" fontId="7" fillId="0" borderId="118" xfId="0" applyFont="1" applyBorder="1" applyAlignment="1">
      <alignment horizontal="center" vertical="center" wrapText="1"/>
    </xf>
    <xf numFmtId="0" fontId="0" fillId="5" borderId="116" xfId="0" applyFill="1" applyBorder="1" applyAlignment="1">
      <alignment horizontal="center" vertical="center" wrapText="1"/>
    </xf>
    <xf numFmtId="14" fontId="0" fillId="5" borderId="116" xfId="0" applyNumberFormat="1" applyFill="1" applyBorder="1" applyAlignment="1">
      <alignment horizontal="center" vertical="center" wrapText="1"/>
    </xf>
    <xf numFmtId="0" fontId="3" fillId="5" borderId="116" xfId="0" applyFont="1" applyFill="1" applyBorder="1" applyAlignment="1">
      <alignment horizontal="center" vertical="center" wrapText="1"/>
    </xf>
    <xf numFmtId="14" fontId="0" fillId="5" borderId="122" xfId="0" applyNumberFormat="1" applyFill="1" applyBorder="1" applyAlignment="1">
      <alignment horizontal="center" vertical="center"/>
    </xf>
    <xf numFmtId="0" fontId="0" fillId="5" borderId="121" xfId="0" applyFill="1" applyBorder="1" applyAlignment="1">
      <alignment horizontal="center" vertical="center" wrapText="1"/>
    </xf>
    <xf numFmtId="0" fontId="3" fillId="0" borderId="118" xfId="0" applyFont="1" applyBorder="1" applyAlignment="1">
      <alignment horizontal="center" vertical="center" wrapText="1"/>
    </xf>
    <xf numFmtId="9" fontId="61" fillId="12" borderId="1" xfId="2"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9" fontId="61" fillId="13" borderId="1" xfId="2"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9" fontId="61" fillId="31" borderId="1" xfId="2" applyNumberFormat="1" applyFont="1" applyFill="1" applyBorder="1" applyAlignment="1">
      <alignment horizontal="center" vertical="center" wrapText="1"/>
    </xf>
    <xf numFmtId="0" fontId="5" fillId="31" borderId="1" xfId="0" applyFont="1" applyFill="1" applyBorder="1" applyAlignment="1">
      <alignment horizontal="center" vertical="center" wrapText="1"/>
    </xf>
    <xf numFmtId="9" fontId="5" fillId="12" borderId="1" xfId="0" applyNumberFormat="1" applyFont="1" applyFill="1" applyBorder="1" applyAlignment="1">
      <alignment horizontal="center" vertical="center" wrapText="1"/>
    </xf>
    <xf numFmtId="9" fontId="61" fillId="12" borderId="1" xfId="2" applyNumberFormat="1" applyFont="1" applyFill="1" applyBorder="1" applyAlignment="1">
      <alignment horizontal="left" vertical="center" wrapText="1"/>
    </xf>
    <xf numFmtId="9" fontId="61" fillId="13" borderId="1" xfId="2" applyNumberFormat="1" applyFont="1" applyFill="1" applyBorder="1" applyAlignment="1">
      <alignment horizontal="left" vertical="center" wrapText="1"/>
    </xf>
    <xf numFmtId="9" fontId="61" fillId="31" borderId="1" xfId="2" applyNumberFormat="1" applyFont="1" applyFill="1" applyBorder="1" applyAlignment="1">
      <alignment horizontal="left" vertical="center" wrapText="1"/>
    </xf>
    <xf numFmtId="10" fontId="5" fillId="13" borderId="1" xfId="0" quotePrefix="1" applyNumberFormat="1" applyFont="1" applyFill="1" applyBorder="1" applyAlignment="1">
      <alignment horizontal="center" vertical="center" wrapText="1"/>
    </xf>
    <xf numFmtId="9" fontId="5" fillId="13" borderId="1" xfId="0" applyNumberFormat="1" applyFont="1" applyFill="1" applyBorder="1" applyAlignment="1">
      <alignment horizontal="center" vertical="center" wrapText="1"/>
    </xf>
    <xf numFmtId="9" fontId="5" fillId="31" borderId="1" xfId="0" applyNumberFormat="1" applyFont="1" applyFill="1" applyBorder="1" applyAlignment="1">
      <alignment horizontal="center" vertical="center" wrapText="1"/>
    </xf>
    <xf numFmtId="0" fontId="7" fillId="31" borderId="1" xfId="0" applyFont="1" applyFill="1" applyBorder="1" applyAlignment="1">
      <alignment horizontal="center" vertical="center" wrapText="1"/>
    </xf>
    <xf numFmtId="0" fontId="64" fillId="0" borderId="0" xfId="0" applyFont="1" applyAlignment="1">
      <alignment horizontal="left" vertical="center"/>
    </xf>
    <xf numFmtId="0" fontId="59" fillId="10" borderId="122" xfId="0" applyFont="1" applyFill="1" applyBorder="1" applyAlignment="1">
      <alignment horizontal="center" vertical="center" wrapText="1"/>
    </xf>
    <xf numFmtId="0" fontId="60" fillId="0" borderId="0" xfId="0" applyFont="1" applyAlignment="1">
      <alignment horizontal="left" vertical="center"/>
    </xf>
    <xf numFmtId="9" fontId="7" fillId="0" borderId="0" xfId="0" applyNumberFormat="1" applyFont="1" applyAlignment="1">
      <alignment horizontal="left" vertical="center"/>
    </xf>
    <xf numFmtId="0" fontId="38" fillId="0" borderId="8" xfId="0" quotePrefix="1" applyFont="1" applyBorder="1" applyAlignment="1" applyProtection="1">
      <alignment horizontal="left" vertical="center" wrapText="1"/>
      <protection locked="0"/>
    </xf>
    <xf numFmtId="0" fontId="38" fillId="0" borderId="8" xfId="0" applyFont="1" applyBorder="1" applyAlignment="1" applyProtection="1">
      <alignment horizontal="left" vertical="center" wrapText="1"/>
      <protection locked="0"/>
    </xf>
    <xf numFmtId="0" fontId="38" fillId="0" borderId="95"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18" fillId="0" borderId="53" xfId="0" quotePrefix="1"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7" fillId="0" borderId="44" xfId="0" quotePrefix="1" applyFont="1" applyBorder="1" applyAlignment="1" applyProtection="1">
      <alignment horizontal="center" vertical="center" wrapText="1"/>
      <protection locked="0"/>
    </xf>
    <xf numFmtId="0" fontId="38" fillId="0" borderId="55" xfId="0" applyFont="1" applyBorder="1" applyAlignment="1" applyProtection="1">
      <alignment horizontal="left" vertical="center" wrapText="1"/>
      <protection locked="0"/>
    </xf>
    <xf numFmtId="0" fontId="56" fillId="0" borderId="67" xfId="0" applyFont="1" applyBorder="1" applyAlignment="1" applyProtection="1">
      <alignment horizontal="center" vertical="center" wrapText="1"/>
      <protection locked="0"/>
    </xf>
    <xf numFmtId="0" fontId="56" fillId="0" borderId="81" xfId="0" applyFont="1" applyBorder="1" applyAlignment="1" applyProtection="1">
      <alignment horizontal="center" vertical="center" wrapText="1"/>
      <protection locked="0"/>
    </xf>
    <xf numFmtId="9" fontId="56" fillId="0" borderId="81" xfId="0" applyNumberFormat="1" applyFont="1" applyBorder="1" applyAlignment="1" applyProtection="1">
      <alignment horizontal="center" vertical="center" wrapText="1"/>
      <protection locked="0"/>
    </xf>
    <xf numFmtId="0" fontId="56" fillId="0" borderId="96" xfId="0" applyFont="1" applyBorder="1" applyAlignment="1" applyProtection="1">
      <alignment horizontal="center" vertical="center" wrapText="1"/>
      <protection locked="0"/>
    </xf>
    <xf numFmtId="0" fontId="56" fillId="0" borderId="109" xfId="0" applyFont="1" applyBorder="1" applyAlignment="1" applyProtection="1">
      <alignment horizontal="center" vertical="center" wrapText="1"/>
      <protection locked="0"/>
    </xf>
    <xf numFmtId="9" fontId="56" fillId="0" borderId="109" xfId="0" applyNumberFormat="1" applyFont="1" applyBorder="1" applyAlignment="1" applyProtection="1">
      <alignment horizontal="center" vertical="center" wrapText="1"/>
      <protection locked="0"/>
    </xf>
    <xf numFmtId="0" fontId="4" fillId="0" borderId="118" xfId="0" applyFont="1" applyBorder="1" applyAlignment="1">
      <alignment horizontal="left" vertical="center" wrapText="1"/>
    </xf>
    <xf numFmtId="0" fontId="59" fillId="22" borderId="122" xfId="0" applyFont="1" applyFill="1" applyBorder="1" applyAlignment="1">
      <alignment horizontal="center" vertical="center" wrapText="1"/>
    </xf>
    <xf numFmtId="0" fontId="44" fillId="32" borderId="8" xfId="0" applyFont="1" applyFill="1" applyBorder="1" applyAlignment="1" applyProtection="1">
      <alignment horizontal="center" vertical="center" wrapText="1"/>
      <protection locked="0"/>
    </xf>
    <xf numFmtId="0" fontId="37" fillId="32" borderId="8" xfId="0" applyFont="1" applyFill="1" applyBorder="1" applyAlignment="1" applyProtection="1">
      <alignment horizontal="center" vertical="center" wrapText="1"/>
      <protection locked="0"/>
    </xf>
    <xf numFmtId="0" fontId="39" fillId="23" borderId="53" xfId="0" applyFont="1" applyFill="1" applyBorder="1" applyAlignment="1" applyProtection="1">
      <alignment horizontal="center" vertical="center" wrapText="1"/>
      <protection locked="0"/>
    </xf>
    <xf numFmtId="0" fontId="37" fillId="23" borderId="53" xfId="0" applyFont="1" applyFill="1" applyBorder="1" applyAlignment="1" applyProtection="1">
      <alignment horizontal="center" vertical="center" wrapText="1"/>
      <protection locked="0"/>
    </xf>
    <xf numFmtId="0" fontId="37" fillId="23" borderId="67" xfId="0" applyFont="1" applyFill="1" applyBorder="1" applyAlignment="1" applyProtection="1">
      <alignment horizontal="center" vertical="center" wrapText="1"/>
      <protection locked="0"/>
    </xf>
    <xf numFmtId="0" fontId="26" fillId="5" borderId="118" xfId="0" applyFont="1" applyFill="1" applyBorder="1" applyAlignment="1">
      <alignment horizontal="left" vertical="center" wrapText="1"/>
    </xf>
    <xf numFmtId="0" fontId="26" fillId="0" borderId="0" xfId="0" applyFont="1" applyAlignment="1">
      <alignment horizontal="left" vertical="center"/>
    </xf>
    <xf numFmtId="0" fontId="4" fillId="0" borderId="0" xfId="0" applyFont="1" applyAlignment="1">
      <alignment horizontal="left" vertical="center"/>
    </xf>
    <xf numFmtId="0" fontId="43" fillId="0" borderId="0" xfId="0" applyFont="1" applyAlignment="1">
      <alignment vertical="center"/>
    </xf>
    <xf numFmtId="0" fontId="38" fillId="0" borderId="67" xfId="0" quotePrefix="1" applyFont="1" applyBorder="1" applyAlignment="1" applyProtection="1">
      <alignment horizontal="left" vertical="center" wrapText="1"/>
      <protection locked="0"/>
    </xf>
    <xf numFmtId="0" fontId="38" fillId="33" borderId="0" xfId="0" applyFont="1" applyFill="1" applyAlignment="1">
      <alignment vertical="center"/>
    </xf>
    <xf numFmtId="0" fontId="0" fillId="33" borderId="0" xfId="0" applyFill="1" applyAlignment="1">
      <alignment vertical="center"/>
    </xf>
    <xf numFmtId="0" fontId="43" fillId="33" borderId="0" xfId="0" applyFont="1" applyFill="1" applyAlignment="1">
      <alignment vertical="center"/>
    </xf>
    <xf numFmtId="0" fontId="41" fillId="5" borderId="122" xfId="0" applyFont="1" applyFill="1" applyBorder="1" applyAlignment="1">
      <alignment horizontal="center" vertical="center" wrapText="1"/>
    </xf>
    <xf numFmtId="0" fontId="55" fillId="0" borderId="0" xfId="0" applyFont="1" applyAlignment="1">
      <alignment vertical="center"/>
    </xf>
    <xf numFmtId="0" fontId="38" fillId="7" borderId="8" xfId="0" applyFont="1" applyFill="1" applyBorder="1" applyAlignment="1" applyProtection="1">
      <alignment horizontal="left" vertical="center" wrapText="1"/>
      <protection locked="0"/>
    </xf>
    <xf numFmtId="0" fontId="70" fillId="0" borderId="118" xfId="0" applyFont="1" applyBorder="1" applyAlignment="1">
      <alignment horizontal="center" vertical="center"/>
    </xf>
    <xf numFmtId="0" fontId="4" fillId="24" borderId="118" xfId="0" applyFont="1" applyFill="1" applyBorder="1" applyAlignment="1">
      <alignment horizontal="justify" vertical="center" wrapText="1"/>
    </xf>
    <xf numFmtId="0" fontId="4" fillId="24" borderId="118" xfId="0" applyFont="1" applyFill="1" applyBorder="1" applyAlignment="1">
      <alignment horizontal="justify" vertical="center"/>
    </xf>
    <xf numFmtId="0" fontId="4" fillId="34" borderId="118" xfId="0" applyFont="1" applyFill="1" applyBorder="1" applyAlignment="1">
      <alignment horizontal="justify" vertical="center"/>
    </xf>
    <xf numFmtId="0" fontId="4" fillId="34" borderId="118" xfId="0" applyFont="1" applyFill="1" applyBorder="1" applyAlignment="1">
      <alignment horizontal="justify" vertical="center" wrapText="1"/>
    </xf>
    <xf numFmtId="0" fontId="70" fillId="34" borderId="118" xfId="0" applyFont="1" applyFill="1" applyBorder="1" applyAlignment="1">
      <alignment horizontal="justify" vertical="center" wrapText="1"/>
    </xf>
    <xf numFmtId="0" fontId="4" fillId="24" borderId="118" xfId="0" applyFont="1" applyFill="1" applyBorder="1" applyAlignment="1">
      <alignment horizontal="left" vertical="center" wrapText="1"/>
    </xf>
    <xf numFmtId="0" fontId="4" fillId="24" borderId="118" xfId="0" applyFont="1" applyFill="1" applyBorder="1" applyAlignment="1">
      <alignment horizontal="left" vertical="center"/>
    </xf>
    <xf numFmtId="0" fontId="4" fillId="34" borderId="118" xfId="0" applyFont="1" applyFill="1" applyBorder="1" applyAlignment="1">
      <alignment horizontal="left" vertical="center" wrapText="1"/>
    </xf>
    <xf numFmtId="0" fontId="4" fillId="0" borderId="0" xfId="0" applyFont="1" applyAlignment="1">
      <alignment horizontal="justify" vertical="center"/>
    </xf>
    <xf numFmtId="0" fontId="0" fillId="27" borderId="118" xfId="0" applyFill="1" applyBorder="1" applyAlignment="1">
      <alignment vertical="center"/>
    </xf>
    <xf numFmtId="0" fontId="43" fillId="0" borderId="118" xfId="0" applyFont="1" applyBorder="1" applyAlignment="1">
      <alignment vertical="center"/>
    </xf>
    <xf numFmtId="0" fontId="0" fillId="5" borderId="118" xfId="0" applyFill="1" applyBorder="1" applyAlignment="1">
      <alignment horizontal="center" vertical="center" wrapText="1"/>
    </xf>
    <xf numFmtId="0" fontId="0" fillId="5" borderId="118" xfId="0" applyFill="1" applyBorder="1" applyAlignment="1">
      <alignment horizontal="left" vertical="center" wrapText="1"/>
    </xf>
    <xf numFmtId="0" fontId="0" fillId="30" borderId="118" xfId="0" applyFill="1" applyBorder="1" applyAlignment="1">
      <alignment vertical="center"/>
    </xf>
    <xf numFmtId="0" fontId="37" fillId="7" borderId="8" xfId="0" applyFont="1" applyFill="1" applyBorder="1" applyAlignment="1" applyProtection="1">
      <alignment horizontal="center" vertical="center" wrapText="1"/>
      <protection locked="0"/>
    </xf>
    <xf numFmtId="0" fontId="0" fillId="7" borderId="118" xfId="0" applyFill="1" applyBorder="1" applyAlignment="1">
      <alignment horizontal="center" vertical="center"/>
    </xf>
    <xf numFmtId="0" fontId="0" fillId="5" borderId="118" xfId="0" applyFill="1" applyBorder="1" applyAlignment="1">
      <alignment vertical="center"/>
    </xf>
    <xf numFmtId="0" fontId="7" fillId="5" borderId="118" xfId="0" applyFont="1" applyFill="1" applyBorder="1" applyAlignment="1">
      <alignment vertical="center"/>
    </xf>
    <xf numFmtId="0" fontId="26" fillId="5" borderId="0" xfId="0" applyFont="1" applyFill="1" applyAlignment="1">
      <alignment horizontal="left" vertical="center" wrapText="1"/>
    </xf>
    <xf numFmtId="0" fontId="26" fillId="5" borderId="0" xfId="0" applyFont="1" applyFill="1" applyAlignment="1" applyProtection="1">
      <alignment vertical="center" wrapText="1"/>
      <protection locked="0"/>
    </xf>
    <xf numFmtId="0" fontId="5" fillId="5" borderId="118" xfId="0" applyFont="1" applyFill="1" applyBorder="1" applyAlignment="1">
      <alignment vertical="center"/>
    </xf>
    <xf numFmtId="0" fontId="4" fillId="0" borderId="0" xfId="0" applyFont="1" applyAlignment="1">
      <alignment horizontal="center" vertical="center"/>
    </xf>
    <xf numFmtId="0" fontId="4" fillId="7" borderId="118" xfId="0" applyFont="1" applyFill="1" applyBorder="1" applyAlignment="1">
      <alignment horizontal="center" vertical="center"/>
    </xf>
    <xf numFmtId="0" fontId="4" fillId="7" borderId="118" xfId="0" applyFont="1" applyFill="1" applyBorder="1" applyAlignment="1">
      <alignment horizontal="left" vertical="center"/>
    </xf>
    <xf numFmtId="0" fontId="0" fillId="5" borderId="118" xfId="0" applyFill="1" applyBorder="1" applyAlignment="1">
      <alignment vertical="center" wrapText="1"/>
    </xf>
    <xf numFmtId="9" fontId="72" fillId="12" borderId="1" xfId="2" applyNumberFormat="1" applyFont="1" applyFill="1" applyBorder="1" applyAlignment="1">
      <alignment horizontal="left" vertical="center" wrapText="1"/>
    </xf>
    <xf numFmtId="9" fontId="72" fillId="13" borderId="1" xfId="2" applyNumberFormat="1" applyFont="1" applyFill="1" applyBorder="1" applyAlignment="1">
      <alignment horizontal="left" vertical="center" wrapText="1"/>
    </xf>
    <xf numFmtId="9" fontId="72" fillId="31" borderId="1" xfId="2" applyNumberFormat="1" applyFont="1" applyFill="1" applyBorder="1" applyAlignment="1">
      <alignment horizontal="left" vertical="center" wrapText="1"/>
    </xf>
    <xf numFmtId="0" fontId="61" fillId="12" borderId="1" xfId="0" applyFont="1" applyFill="1" applyBorder="1" applyAlignment="1">
      <alignment horizontal="left" vertical="center" wrapText="1"/>
    </xf>
    <xf numFmtId="0" fontId="61" fillId="13" borderId="1" xfId="0" applyFont="1" applyFill="1" applyBorder="1" applyAlignment="1">
      <alignment horizontal="left" vertical="center" wrapText="1"/>
    </xf>
    <xf numFmtId="0" fontId="61" fillId="31" borderId="1" xfId="0" applyFont="1" applyFill="1" applyBorder="1" applyAlignment="1">
      <alignment horizontal="left" vertical="center" wrapText="1"/>
    </xf>
    <xf numFmtId="0" fontId="4" fillId="5" borderId="118" xfId="0" applyFont="1" applyFill="1" applyBorder="1" applyAlignment="1">
      <alignment vertical="center" wrapText="1"/>
    </xf>
    <xf numFmtId="0" fontId="26" fillId="5" borderId="118" xfId="0" applyFont="1" applyFill="1" applyBorder="1" applyAlignment="1">
      <alignment vertical="center" wrapText="1"/>
    </xf>
    <xf numFmtId="0" fontId="55" fillId="7" borderId="118" xfId="0" applyFont="1" applyFill="1" applyBorder="1" applyAlignment="1">
      <alignment vertical="center" wrapText="1"/>
    </xf>
    <xf numFmtId="9" fontId="26" fillId="0" borderId="118" xfId="2" quotePrefix="1" applyNumberFormat="1" applyFont="1" applyFill="1" applyBorder="1" applyAlignment="1">
      <alignment horizontal="left" vertical="center" wrapText="1"/>
    </xf>
    <xf numFmtId="0" fontId="3" fillId="5" borderId="118" xfId="0" applyFont="1" applyFill="1" applyBorder="1" applyAlignment="1">
      <alignment horizontal="left" vertical="center" wrapText="1"/>
    </xf>
    <xf numFmtId="0" fontId="38" fillId="0" borderId="0" xfId="0" applyFont="1" applyAlignment="1">
      <alignment vertical="center" wrapText="1"/>
    </xf>
    <xf numFmtId="0" fontId="0" fillId="24" borderId="118" xfId="0" applyFill="1" applyBorder="1" applyAlignment="1">
      <alignment vertical="center"/>
    </xf>
    <xf numFmtId="0" fontId="0" fillId="25" borderId="118" xfId="0" applyFill="1" applyBorder="1" applyAlignment="1">
      <alignment vertical="center"/>
    </xf>
    <xf numFmtId="0" fontId="0" fillId="0" borderId="118" xfId="0" applyBorder="1" applyAlignment="1">
      <alignment horizontal="left" vertical="center" wrapText="1"/>
    </xf>
    <xf numFmtId="0" fontId="5" fillId="23" borderId="118" xfId="0" applyFont="1" applyFill="1" applyBorder="1" applyAlignment="1">
      <alignment vertical="center"/>
    </xf>
    <xf numFmtId="0" fontId="37" fillId="7" borderId="67" xfId="0" applyFont="1" applyFill="1" applyBorder="1" applyAlignment="1" applyProtection="1">
      <alignment horizontal="center" vertical="center" wrapText="1"/>
      <protection locked="0"/>
    </xf>
    <xf numFmtId="0" fontId="0" fillId="28" borderId="118" xfId="0" applyFill="1" applyBorder="1" applyAlignment="1">
      <alignment horizontal="left" vertical="center"/>
    </xf>
    <xf numFmtId="0" fontId="0" fillId="28" borderId="118" xfId="0" applyFill="1" applyBorder="1" applyAlignment="1">
      <alignment vertical="center"/>
    </xf>
    <xf numFmtId="0" fontId="0" fillId="29" borderId="118" xfId="0" applyFill="1" applyBorder="1" applyAlignment="1">
      <alignment vertical="center"/>
    </xf>
    <xf numFmtId="0" fontId="0" fillId="29" borderId="118" xfId="0" applyFill="1" applyBorder="1" applyAlignment="1">
      <alignment horizontal="left" vertical="center"/>
    </xf>
    <xf numFmtId="0" fontId="4" fillId="5" borderId="0" xfId="0" applyFont="1" applyFill="1"/>
    <xf numFmtId="0" fontId="4" fillId="0" borderId="0" xfId="0" applyFont="1"/>
    <xf numFmtId="9" fontId="26" fillId="5" borderId="0" xfId="0" applyNumberFormat="1" applyFont="1" applyFill="1" applyAlignment="1">
      <alignment horizontal="center" vertical="center" wrapText="1"/>
    </xf>
    <xf numFmtId="0" fontId="26" fillId="5" borderId="0" xfId="0" applyFont="1" applyFill="1" applyAlignment="1" applyProtection="1">
      <alignment horizontal="center" vertical="center" wrapText="1"/>
      <protection locked="0"/>
    </xf>
    <xf numFmtId="0" fontId="26" fillId="5" borderId="0" xfId="0" applyFont="1" applyFill="1" applyAlignment="1" applyProtection="1">
      <alignment horizontal="left" vertical="center" wrapText="1"/>
      <protection locked="0"/>
    </xf>
    <xf numFmtId="0" fontId="26" fillId="5" borderId="0" xfId="0" applyFont="1" applyFill="1" applyAlignment="1">
      <alignment vertical="center" wrapText="1"/>
    </xf>
    <xf numFmtId="0" fontId="26" fillId="5" borderId="0" xfId="0" applyFont="1" applyFill="1" applyAlignment="1">
      <alignment horizontal="center" vertical="center" wrapText="1"/>
    </xf>
    <xf numFmtId="9" fontId="26" fillId="5" borderId="118" xfId="0" applyNumberFormat="1" applyFont="1" applyFill="1" applyBorder="1" applyAlignment="1">
      <alignment horizontal="center" vertical="center" wrapText="1"/>
    </xf>
    <xf numFmtId="9" fontId="38" fillId="0" borderId="8" xfId="0" applyNumberFormat="1" applyFont="1" applyBorder="1" applyAlignment="1" applyProtection="1">
      <alignment horizontal="center" vertical="center" wrapText="1"/>
      <protection locked="0"/>
    </xf>
    <xf numFmtId="0" fontId="38" fillId="7" borderId="53" xfId="0" applyFont="1" applyFill="1" applyBorder="1" applyAlignment="1" applyProtection="1">
      <alignment horizontal="center" vertical="center" wrapText="1"/>
      <protection locked="0"/>
    </xf>
    <xf numFmtId="0" fontId="38" fillId="7" borderId="53" xfId="0" applyFont="1" applyFill="1" applyBorder="1" applyAlignment="1" applyProtection="1">
      <alignment horizontal="left" vertical="center" wrapText="1"/>
      <protection locked="0"/>
    </xf>
    <xf numFmtId="0" fontId="49" fillId="7" borderId="118" xfId="0" applyFont="1" applyFill="1" applyBorder="1" applyAlignment="1">
      <alignment horizontal="left" vertical="center" wrapText="1"/>
    </xf>
    <xf numFmtId="0" fontId="0" fillId="20" borderId="118" xfId="0" applyFill="1" applyBorder="1" applyAlignment="1">
      <alignment horizontal="center" vertical="center" wrapText="1"/>
    </xf>
    <xf numFmtId="14" fontId="0" fillId="5" borderId="118" xfId="0" applyNumberFormat="1" applyFill="1" applyBorder="1" applyAlignment="1">
      <alignment horizontal="center" vertical="center" wrapText="1"/>
    </xf>
    <xf numFmtId="0" fontId="0" fillId="0" borderId="118" xfId="0" quotePrefix="1" applyBorder="1" applyAlignment="1">
      <alignment horizontal="center" vertical="center" wrapText="1"/>
    </xf>
    <xf numFmtId="14" fontId="4" fillId="0" borderId="118" xfId="0" applyNumberFormat="1" applyFont="1" applyBorder="1" applyAlignment="1">
      <alignment horizontal="center" vertical="center" wrapText="1"/>
    </xf>
    <xf numFmtId="0" fontId="0" fillId="0" borderId="118" xfId="0" quotePrefix="1" applyBorder="1" applyAlignment="1">
      <alignment horizontal="left" vertical="center" wrapText="1"/>
    </xf>
    <xf numFmtId="0" fontId="9" fillId="5" borderId="118" xfId="0" applyFont="1" applyFill="1" applyBorder="1" applyAlignment="1">
      <alignment horizontal="center" vertical="center" wrapText="1"/>
    </xf>
    <xf numFmtId="0" fontId="7" fillId="5" borderId="0" xfId="0" applyFont="1" applyFill="1" applyAlignment="1">
      <alignment horizontal="center" vertical="center"/>
    </xf>
    <xf numFmtId="0" fontId="4" fillId="5" borderId="118" xfId="0" applyFont="1" applyFill="1" applyBorder="1" applyAlignment="1">
      <alignment horizontal="center" vertical="center" wrapText="1"/>
    </xf>
    <xf numFmtId="0" fontId="73" fillId="2" borderId="122" xfId="0" applyFont="1" applyFill="1" applyBorder="1" applyAlignment="1">
      <alignment horizontal="center" vertical="center" wrapText="1"/>
    </xf>
    <xf numFmtId="0" fontId="73" fillId="3" borderId="122" xfId="0" applyFont="1" applyFill="1" applyBorder="1" applyAlignment="1">
      <alignment horizontal="center" vertical="center" wrapText="1"/>
    </xf>
    <xf numFmtId="0" fontId="68" fillId="20" borderId="118" xfId="0" applyFont="1" applyFill="1" applyBorder="1" applyAlignment="1">
      <alignment vertical="center" wrapText="1"/>
    </xf>
    <xf numFmtId="9" fontId="68" fillId="0" borderId="118" xfId="1" applyFont="1" applyFill="1" applyBorder="1" applyAlignment="1">
      <alignment horizontal="left" vertical="center" wrapText="1"/>
    </xf>
    <xf numFmtId="0" fontId="75" fillId="20" borderId="118" xfId="0" applyFont="1" applyFill="1" applyBorder="1" applyAlignment="1">
      <alignment vertical="center" wrapText="1"/>
    </xf>
    <xf numFmtId="0" fontId="75" fillId="10" borderId="118" xfId="0" applyFont="1" applyFill="1" applyBorder="1" applyAlignment="1">
      <alignment vertical="center" wrapText="1"/>
    </xf>
    <xf numFmtId="0" fontId="39" fillId="0" borderId="53" xfId="0" quotePrefix="1" applyFont="1" applyBorder="1" applyAlignment="1" applyProtection="1">
      <alignment horizontal="center" vertical="center" wrapText="1"/>
      <protection locked="0"/>
    </xf>
    <xf numFmtId="0" fontId="39" fillId="0" borderId="55" xfId="0" applyFont="1" applyBorder="1" applyAlignment="1" applyProtection="1">
      <alignment horizontal="center" vertical="center" wrapText="1"/>
      <protection locked="0"/>
    </xf>
    <xf numFmtId="14" fontId="55" fillId="5" borderId="118" xfId="0" applyNumberFormat="1" applyFont="1" applyFill="1" applyBorder="1" applyAlignment="1">
      <alignment horizontal="center" vertical="center" wrapText="1"/>
    </xf>
    <xf numFmtId="0" fontId="55" fillId="5" borderId="118" xfId="0" applyFont="1" applyFill="1" applyBorder="1" applyAlignment="1">
      <alignment horizontal="center" vertical="center" wrapText="1"/>
    </xf>
    <xf numFmtId="0" fontId="4" fillId="34" borderId="118" xfId="0" applyFont="1" applyFill="1" applyBorder="1" applyAlignment="1">
      <alignment horizontal="center" vertical="center" wrapText="1"/>
    </xf>
    <xf numFmtId="9" fontId="5" fillId="0" borderId="118" xfId="2"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5" fillId="0" borderId="27" xfId="0" applyFont="1" applyBorder="1" applyAlignment="1">
      <alignment horizontal="center" vertical="center" wrapText="1"/>
    </xf>
    <xf numFmtId="0" fontId="8" fillId="0" borderId="25" xfId="0" applyFont="1" applyBorder="1" applyAlignment="1">
      <alignment horizontal="right" vertical="center" wrapText="1"/>
    </xf>
    <xf numFmtId="0" fontId="28" fillId="0" borderId="47" xfId="0" applyFont="1" applyBorder="1" applyAlignment="1">
      <alignment horizontal="center" vertical="center" wrapText="1"/>
    </xf>
    <xf numFmtId="0" fontId="8" fillId="0" borderId="53" xfId="0" applyFont="1" applyBorder="1" applyAlignment="1">
      <alignment horizontal="right" vertical="center" wrapText="1"/>
    </xf>
    <xf numFmtId="0" fontId="29" fillId="0" borderId="52" xfId="0" applyFont="1" applyBorder="1" applyAlignment="1">
      <alignment horizontal="center" vertical="center" wrapText="1"/>
    </xf>
    <xf numFmtId="0" fontId="33" fillId="0" borderId="73" xfId="0" applyFont="1" applyBorder="1" applyAlignment="1">
      <alignment horizontal="center" vertical="center" wrapText="1"/>
    </xf>
    <xf numFmtId="0" fontId="64" fillId="0" borderId="118" xfId="0" applyFont="1" applyBorder="1" applyAlignment="1">
      <alignment horizontal="center" vertical="center"/>
    </xf>
    <xf numFmtId="0" fontId="43" fillId="0" borderId="118" xfId="0" applyFont="1" applyBorder="1" applyAlignment="1">
      <alignment horizontal="center" vertical="center"/>
    </xf>
    <xf numFmtId="0" fontId="4" fillId="24" borderId="1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6" fillId="0" borderId="124" xfId="0" applyFont="1" applyBorder="1" applyAlignment="1">
      <alignment horizontal="left" vertical="center" wrapText="1"/>
    </xf>
    <xf numFmtId="0" fontId="70" fillId="5" borderId="0" xfId="0" applyFont="1" applyFill="1"/>
    <xf numFmtId="0" fontId="16" fillId="5" borderId="1" xfId="0" applyFont="1" applyFill="1" applyBorder="1" applyAlignment="1">
      <alignment vertical="center" wrapText="1"/>
    </xf>
    <xf numFmtId="9" fontId="40" fillId="5" borderId="1" xfId="1" applyFont="1" applyFill="1" applyBorder="1" applyAlignment="1">
      <alignment vertical="center" wrapText="1"/>
    </xf>
    <xf numFmtId="0" fontId="71" fillId="5" borderId="0" xfId="0" applyFont="1" applyFill="1"/>
    <xf numFmtId="9" fontId="5"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textRotation="90" wrapText="1"/>
    </xf>
    <xf numFmtId="9" fontId="3" fillId="5" borderId="1" xfId="0" applyNumberFormat="1" applyFont="1" applyFill="1" applyBorder="1" applyAlignment="1">
      <alignment horizontal="center" vertical="center" wrapText="1"/>
    </xf>
    <xf numFmtId="9" fontId="5" fillId="5" borderId="1" xfId="2" applyNumberFormat="1" applyFont="1" applyFill="1" applyBorder="1" applyAlignment="1">
      <alignment horizontal="center" vertical="center" wrapText="1"/>
    </xf>
    <xf numFmtId="9" fontId="5" fillId="5" borderId="1" xfId="2" applyNumberFormat="1" applyFont="1" applyFill="1" applyBorder="1" applyAlignment="1">
      <alignment horizontal="left" vertical="center" wrapText="1"/>
    </xf>
    <xf numFmtId="0" fontId="52" fillId="5" borderId="1" xfId="0" applyFont="1" applyFill="1" applyBorder="1" applyAlignment="1">
      <alignment vertical="center" wrapText="1"/>
    </xf>
    <xf numFmtId="0" fontId="19" fillId="7" borderId="5" xfId="0" applyFont="1" applyFill="1" applyBorder="1" applyAlignment="1">
      <alignment horizontal="left" vertical="center"/>
    </xf>
    <xf numFmtId="0" fontId="20" fillId="7" borderId="5" xfId="0" applyFont="1" applyFill="1" applyBorder="1" applyAlignment="1">
      <alignment vertical="center"/>
    </xf>
    <xf numFmtId="0" fontId="76" fillId="0" borderId="0" xfId="0" applyFont="1"/>
    <xf numFmtId="0" fontId="76" fillId="0" borderId="0" xfId="0" applyFont="1" applyAlignment="1">
      <alignment horizontal="center"/>
    </xf>
    <xf numFmtId="0" fontId="76" fillId="0" borderId="0" xfId="0" applyFont="1" applyAlignment="1">
      <alignment horizontal="justify"/>
    </xf>
    <xf numFmtId="0" fontId="76" fillId="0" borderId="0" xfId="0" applyFont="1" applyAlignment="1">
      <alignment horizontal="left"/>
    </xf>
    <xf numFmtId="0" fontId="76" fillId="0" borderId="0" xfId="0" applyFont="1" applyAlignment="1">
      <alignment horizontal="center" vertical="center" wrapText="1"/>
    </xf>
    <xf numFmtId="0" fontId="77" fillId="0" borderId="0" xfId="0" applyFont="1" applyAlignment="1">
      <alignment horizontal="center" vertical="center" wrapText="1"/>
    </xf>
    <xf numFmtId="0" fontId="61" fillId="0" borderId="0" xfId="0" applyFont="1"/>
    <xf numFmtId="0" fontId="0" fillId="19" borderId="118" xfId="0" applyFill="1" applyBorder="1" applyAlignment="1">
      <alignment horizontal="center" vertical="center" wrapText="1"/>
    </xf>
    <xf numFmtId="0" fontId="81" fillId="0" borderId="0" xfId="0" applyFont="1" applyAlignment="1">
      <alignment horizontal="center" vertical="center" wrapText="1"/>
    </xf>
    <xf numFmtId="0" fontId="0" fillId="5" borderId="0" xfId="0" applyFill="1" applyAlignment="1">
      <alignment horizontal="center" vertical="center" wrapText="1"/>
    </xf>
    <xf numFmtId="0" fontId="5" fillId="5" borderId="0" xfId="0" applyFont="1" applyFill="1" applyAlignment="1">
      <alignment horizontal="justify" vertical="center"/>
    </xf>
    <xf numFmtId="0" fontId="5" fillId="5" borderId="0" xfId="0" applyFont="1" applyFill="1" applyAlignment="1">
      <alignment horizontal="center" vertical="center" wrapText="1"/>
    </xf>
    <xf numFmtId="14" fontId="5" fillId="5" borderId="0" xfId="0" applyNumberFormat="1" applyFont="1" applyFill="1" applyAlignment="1">
      <alignment horizontal="center" vertical="center" wrapText="1"/>
    </xf>
    <xf numFmtId="0" fontId="5" fillId="0" borderId="118" xfId="0" applyFont="1" applyBorder="1" applyAlignment="1">
      <alignment horizontal="justify" vertical="center"/>
    </xf>
    <xf numFmtId="0" fontId="5" fillId="0" borderId="118" xfId="0" applyFont="1" applyBorder="1" applyAlignment="1">
      <alignment horizontal="center" vertical="center" wrapText="1"/>
    </xf>
    <xf numFmtId="0" fontId="5" fillId="0" borderId="118" xfId="0" applyFont="1" applyBorder="1" applyAlignment="1">
      <alignment horizontal="left" vertical="center" wrapText="1"/>
    </xf>
    <xf numFmtId="0" fontId="5" fillId="0" borderId="118" xfId="0" applyFont="1" applyBorder="1" applyAlignment="1">
      <alignment horizontal="center" vertical="center"/>
    </xf>
    <xf numFmtId="0" fontId="5" fillId="5" borderId="118" xfId="0" applyFont="1" applyFill="1" applyBorder="1" applyAlignment="1">
      <alignment horizontal="justify" vertical="center"/>
    </xf>
    <xf numFmtId="0" fontId="5" fillId="5" borderId="118" xfId="0" applyFont="1" applyFill="1" applyBorder="1" applyAlignment="1">
      <alignment horizontal="center" vertical="center" wrapText="1"/>
    </xf>
    <xf numFmtId="0" fontId="5" fillId="5" borderId="118" xfId="0" applyFont="1" applyFill="1" applyBorder="1" applyAlignment="1">
      <alignment horizontal="center" vertical="center"/>
    </xf>
    <xf numFmtId="0" fontId="78" fillId="4" borderId="118" xfId="0" applyFont="1" applyFill="1" applyBorder="1" applyAlignment="1">
      <alignment horizontal="center" vertical="center" wrapText="1"/>
    </xf>
    <xf numFmtId="0" fontId="78" fillId="10" borderId="118" xfId="0" applyFont="1" applyFill="1" applyBorder="1" applyAlignment="1">
      <alignment horizontal="center" vertical="center" wrapText="1"/>
    </xf>
    <xf numFmtId="14" fontId="5" fillId="0" borderId="118" xfId="0" applyNumberFormat="1" applyFont="1" applyBorder="1" applyAlignment="1">
      <alignment horizontal="center" vertical="center" wrapText="1"/>
    </xf>
    <xf numFmtId="14" fontId="5" fillId="5" borderId="118" xfId="0" applyNumberFormat="1" applyFont="1" applyFill="1" applyBorder="1" applyAlignment="1">
      <alignment horizontal="center" vertical="center" wrapText="1"/>
    </xf>
    <xf numFmtId="0" fontId="5" fillId="0" borderId="118" xfId="0" applyFont="1" applyBorder="1" applyAlignment="1">
      <alignment horizontal="left" vertical="center"/>
    </xf>
    <xf numFmtId="0" fontId="0" fillId="5" borderId="0" xfId="0" applyFill="1" applyAlignment="1">
      <alignment vertical="center" wrapText="1"/>
    </xf>
    <xf numFmtId="0" fontId="0" fillId="19" borderId="115" xfId="0" applyFill="1" applyBorder="1" applyAlignment="1">
      <alignment horizontal="center" vertical="center" wrapText="1"/>
    </xf>
    <xf numFmtId="0" fontId="5" fillId="5" borderId="127" xfId="0" applyFont="1" applyFill="1" applyBorder="1" applyAlignment="1">
      <alignment horizontal="left" vertical="center" wrapText="1"/>
    </xf>
    <xf numFmtId="0" fontId="78" fillId="10" borderId="133" xfId="0" applyFont="1" applyFill="1" applyBorder="1" applyAlignment="1">
      <alignment horizontal="center" vertical="center" wrapText="1"/>
    </xf>
    <xf numFmtId="0" fontId="78" fillId="10" borderId="122" xfId="0" applyFont="1" applyFill="1" applyBorder="1" applyAlignment="1">
      <alignment horizontal="center" vertical="center" wrapText="1"/>
    </xf>
    <xf numFmtId="0" fontId="78" fillId="10" borderId="134" xfId="0" applyFont="1" applyFill="1" applyBorder="1" applyAlignment="1">
      <alignment horizontal="center" vertical="center" wrapText="1"/>
    </xf>
    <xf numFmtId="0" fontId="76" fillId="0" borderId="118" xfId="0" applyFont="1" applyBorder="1" applyAlignment="1">
      <alignment horizontal="center" vertical="center" wrapText="1"/>
    </xf>
    <xf numFmtId="0" fontId="76" fillId="0" borderId="118" xfId="0" applyFont="1" applyBorder="1" applyAlignment="1">
      <alignment horizontal="center" vertical="center"/>
    </xf>
    <xf numFmtId="0" fontId="84" fillId="35" borderId="118" xfId="0" applyFont="1" applyFill="1" applyBorder="1" applyAlignment="1">
      <alignment horizontal="center" vertical="center"/>
    </xf>
    <xf numFmtId="0" fontId="76" fillId="5" borderId="118" xfId="0" applyFont="1" applyFill="1" applyBorder="1" applyAlignment="1">
      <alignment horizontal="center" vertical="center" wrapText="1"/>
    </xf>
    <xf numFmtId="0" fontId="85" fillId="5" borderId="118" xfId="7" applyFill="1" applyBorder="1" applyAlignment="1">
      <alignment horizontal="center" vertical="center" wrapText="1"/>
    </xf>
    <xf numFmtId="0" fontId="82" fillId="0" borderId="118" xfId="0" applyFont="1" applyBorder="1" applyAlignment="1">
      <alignment wrapText="1"/>
    </xf>
    <xf numFmtId="0" fontId="76" fillId="5" borderId="118" xfId="0" applyFont="1" applyFill="1" applyBorder="1" applyAlignment="1">
      <alignment horizontal="center" vertical="center"/>
    </xf>
    <xf numFmtId="0" fontId="84" fillId="5" borderId="118" xfId="0" applyFont="1" applyFill="1" applyBorder="1" applyAlignment="1">
      <alignment horizontal="center" vertical="center" wrapText="1"/>
    </xf>
    <xf numFmtId="0" fontId="61" fillId="5" borderId="118" xfId="0" applyFont="1" applyFill="1" applyBorder="1" applyAlignment="1">
      <alignment horizontal="center" vertical="center" wrapText="1"/>
    </xf>
    <xf numFmtId="0" fontId="81" fillId="5" borderId="118" xfId="0" applyFont="1" applyFill="1" applyBorder="1" applyAlignment="1">
      <alignment vertical="center" wrapText="1"/>
    </xf>
    <xf numFmtId="0" fontId="81" fillId="5" borderId="118" xfId="0" applyFont="1" applyFill="1" applyBorder="1" applyAlignment="1">
      <alignment horizontal="center" vertical="center" wrapText="1"/>
    </xf>
    <xf numFmtId="0" fontId="76" fillId="5" borderId="118" xfId="0" applyFont="1" applyFill="1" applyBorder="1"/>
    <xf numFmtId="0" fontId="61" fillId="5" borderId="118" xfId="0" applyFont="1" applyFill="1" applyBorder="1" applyAlignment="1">
      <alignment horizontal="center" vertical="center"/>
    </xf>
    <xf numFmtId="0" fontId="0" fillId="33" borderId="118" xfId="0" applyFill="1" applyBorder="1" applyAlignment="1">
      <alignment horizontal="justify" vertical="center"/>
    </xf>
    <xf numFmtId="0" fontId="0" fillId="33" borderId="118" xfId="0" applyFill="1" applyBorder="1" applyAlignment="1">
      <alignment horizontal="center" vertical="center" wrapText="1"/>
    </xf>
    <xf numFmtId="14" fontId="0" fillId="33" borderId="118" xfId="0" applyNumberFormat="1" applyFill="1" applyBorder="1" applyAlignment="1">
      <alignment horizontal="center" vertical="center" wrapText="1"/>
    </xf>
    <xf numFmtId="0" fontId="5" fillId="33" borderId="118" xfId="0" applyFont="1" applyFill="1" applyBorder="1" applyAlignment="1">
      <alignment horizontal="center" vertical="center" wrapText="1"/>
    </xf>
    <xf numFmtId="0" fontId="5" fillId="33" borderId="118" xfId="0" applyFont="1" applyFill="1" applyBorder="1" applyAlignment="1">
      <alignment horizontal="justify" vertical="center"/>
    </xf>
    <xf numFmtId="14" fontId="5" fillId="33" borderId="118"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6" fillId="18" borderId="110" xfId="0" applyFont="1" applyFill="1" applyBorder="1" applyAlignment="1">
      <alignment horizontal="left" vertical="center"/>
    </xf>
    <xf numFmtId="0" fontId="46" fillId="18" borderId="0" xfId="0" applyFont="1" applyFill="1" applyAlignment="1">
      <alignment horizontal="left" vertical="center"/>
    </xf>
    <xf numFmtId="0" fontId="26" fillId="0" borderId="36" xfId="0" quotePrefix="1" applyFont="1" applyBorder="1" applyAlignment="1">
      <alignment horizontal="left" vertical="center" wrapText="1"/>
    </xf>
    <xf numFmtId="0" fontId="26" fillId="0" borderId="37" xfId="0" quotePrefix="1" applyFont="1" applyBorder="1" applyAlignment="1">
      <alignment horizontal="left" vertical="center" wrapText="1"/>
    </xf>
    <xf numFmtId="0" fontId="26" fillId="0" borderId="38" xfId="0" quotePrefix="1" applyFont="1" applyBorder="1" applyAlignment="1">
      <alignment horizontal="left" vertical="center" wrapText="1"/>
    </xf>
    <xf numFmtId="0" fontId="26" fillId="0" borderId="39" xfId="0" quotePrefix="1" applyFont="1" applyBorder="1" applyAlignment="1">
      <alignment horizontal="left" vertical="center" wrapText="1"/>
    </xf>
    <xf numFmtId="0" fontId="25" fillId="0" borderId="27" xfId="0" applyFont="1" applyBorder="1" applyAlignment="1">
      <alignment horizontal="center" vertical="center" wrapText="1"/>
    </xf>
    <xf numFmtId="0" fontId="25" fillId="0" borderId="29" xfId="0" applyFont="1" applyBorder="1" applyAlignment="1">
      <alignment horizontal="center" vertical="center" wrapText="1"/>
    </xf>
    <xf numFmtId="0" fontId="8" fillId="0" borderId="25" xfId="0" applyFont="1" applyBorder="1" applyAlignment="1">
      <alignment horizontal="right" vertical="center" wrapText="1"/>
    </xf>
    <xf numFmtId="0" fontId="8" fillId="0" borderId="30" xfId="0" applyFont="1" applyBorder="1" applyAlignment="1">
      <alignment horizontal="right"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4" fillId="12" borderId="22" xfId="0" applyFont="1" applyFill="1" applyBorder="1" applyAlignment="1">
      <alignment horizontal="center" vertical="center" wrapText="1"/>
    </xf>
    <xf numFmtId="0" fontId="24" fillId="12" borderId="21" xfId="0" applyFont="1" applyFill="1" applyBorder="1" applyAlignment="1">
      <alignment horizontal="center" vertical="center" wrapText="1"/>
    </xf>
    <xf numFmtId="0" fontId="24" fillId="0" borderId="22" xfId="0" applyFont="1" applyBorder="1" applyAlignment="1">
      <alignment horizontal="center" vertical="center" wrapText="1"/>
    </xf>
    <xf numFmtId="0" fontId="24" fillId="0" borderId="21" xfId="0" applyFont="1" applyBorder="1" applyAlignment="1">
      <alignment horizontal="center" vertical="center" wrapText="1"/>
    </xf>
    <xf numFmtId="0" fontId="24" fillId="12" borderId="32" xfId="0" applyFont="1" applyFill="1" applyBorder="1" applyAlignment="1">
      <alignment horizontal="center" vertical="center" wrapText="1"/>
    </xf>
    <xf numFmtId="0" fontId="24" fillId="0" borderId="3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9" fontId="26" fillId="0" borderId="12" xfId="0" applyNumberFormat="1" applyFont="1" applyBorder="1" applyAlignment="1">
      <alignment horizontal="center" vertical="center" wrapText="1"/>
    </xf>
    <xf numFmtId="9" fontId="26" fillId="0" borderId="8" xfId="0" applyNumberFormat="1" applyFont="1" applyBorder="1" applyAlignment="1">
      <alignment horizontal="center" vertical="center" wrapText="1"/>
    </xf>
    <xf numFmtId="9" fontId="26" fillId="0" borderId="23" xfId="0" applyNumberFormat="1" applyFont="1" applyBorder="1" applyAlignment="1">
      <alignment horizontal="center" vertical="center" wrapText="1"/>
    </xf>
    <xf numFmtId="0" fontId="0" fillId="5" borderId="98" xfId="0" applyFill="1" applyBorder="1" applyAlignment="1">
      <alignment horizontal="center" vertical="center" wrapText="1"/>
    </xf>
    <xf numFmtId="0" fontId="0" fillId="5" borderId="99" xfId="0" applyFill="1" applyBorder="1" applyAlignment="1">
      <alignment horizontal="center" vertical="center" wrapText="1"/>
    </xf>
    <xf numFmtId="0" fontId="25" fillId="0" borderId="36" xfId="0" applyFont="1" applyBorder="1" applyAlignment="1">
      <alignment horizontal="center" vertical="center" wrapText="1"/>
    </xf>
    <xf numFmtId="0" fontId="25" fillId="0" borderId="38" xfId="0" applyFont="1" applyBorder="1" applyAlignment="1">
      <alignment horizontal="center" vertical="center" wrapText="1"/>
    </xf>
    <xf numFmtId="0" fontId="26" fillId="0" borderId="36" xfId="0" applyFont="1" applyBorder="1" applyAlignment="1">
      <alignment horizontal="left" vertical="center" wrapText="1"/>
    </xf>
    <xf numFmtId="0" fontId="26" fillId="0" borderId="38" xfId="0" applyFont="1" applyBorder="1" applyAlignment="1">
      <alignment horizontal="left" vertical="center" wrapText="1"/>
    </xf>
    <xf numFmtId="0" fontId="26" fillId="5" borderId="36" xfId="0" applyFont="1" applyFill="1" applyBorder="1" applyAlignment="1">
      <alignment horizontal="left" vertical="center" wrapText="1"/>
    </xf>
    <xf numFmtId="0" fontId="26" fillId="5" borderId="38" xfId="0" applyFont="1" applyFill="1" applyBorder="1" applyAlignment="1">
      <alignment horizontal="left" vertical="center" wrapText="1"/>
    </xf>
    <xf numFmtId="0" fontId="28" fillId="0" borderId="47"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4" fillId="13" borderId="49" xfId="0" applyFont="1" applyFill="1" applyBorder="1" applyAlignment="1">
      <alignment horizontal="center" vertical="center" wrapText="1"/>
    </xf>
    <xf numFmtId="0" fontId="24" fillId="13" borderId="50" xfId="0" applyFont="1" applyFill="1" applyBorder="1" applyAlignment="1">
      <alignment horizontal="center" vertical="center" wrapText="1"/>
    </xf>
    <xf numFmtId="0" fontId="26" fillId="0" borderId="52" xfId="0" applyFont="1" applyBorder="1" applyAlignment="1">
      <alignment horizontal="center" vertical="center" wrapText="1"/>
    </xf>
    <xf numFmtId="0" fontId="26" fillId="0" borderId="43" xfId="0" applyFont="1" applyBorder="1" applyAlignment="1">
      <alignment horizontal="center" vertical="center" wrapText="1"/>
    </xf>
    <xf numFmtId="9" fontId="26" fillId="0" borderId="53" xfId="0" applyNumberFormat="1" applyFont="1" applyBorder="1" applyAlignment="1">
      <alignment horizontal="center" vertical="center" wrapText="1"/>
    </xf>
    <xf numFmtId="0" fontId="26" fillId="0" borderId="53" xfId="0" applyFont="1" applyBorder="1" applyAlignment="1">
      <alignment horizontal="center" vertical="center" wrapText="1"/>
    </xf>
    <xf numFmtId="0" fontId="26" fillId="0" borderId="44" xfId="0" applyFont="1" applyBorder="1" applyAlignment="1">
      <alignment horizontal="center" vertical="center" wrapText="1"/>
    </xf>
    <xf numFmtId="9" fontId="26" fillId="0" borderId="54" xfId="0" applyNumberFormat="1" applyFont="1" applyBorder="1" applyAlignment="1">
      <alignment horizontal="center" vertical="center" wrapText="1"/>
    </xf>
    <xf numFmtId="0" fontId="26" fillId="0" borderId="5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55" xfId="0" quotePrefix="1" applyFont="1" applyBorder="1" applyAlignment="1">
      <alignment horizontal="left" vertical="center" wrapText="1"/>
    </xf>
    <xf numFmtId="0" fontId="26" fillId="0" borderId="56" xfId="0" quotePrefix="1" applyFont="1" applyBorder="1" applyAlignment="1">
      <alignment horizontal="left" vertical="center" wrapText="1"/>
    </xf>
    <xf numFmtId="0" fontId="26" fillId="0" borderId="57" xfId="0" quotePrefix="1" applyFont="1" applyBorder="1" applyAlignment="1">
      <alignment horizontal="left" vertical="center" wrapText="1"/>
    </xf>
    <xf numFmtId="0" fontId="26" fillId="0" borderId="58" xfId="0" quotePrefix="1" applyFont="1" applyBorder="1" applyAlignment="1">
      <alignment horizontal="left" vertical="center" wrapText="1"/>
    </xf>
    <xf numFmtId="0" fontId="29" fillId="0" borderId="52" xfId="0" applyFont="1" applyBorder="1" applyAlignment="1">
      <alignment horizontal="center" vertical="center" wrapText="1"/>
    </xf>
    <xf numFmtId="0" fontId="8" fillId="0" borderId="53" xfId="0" applyFont="1" applyBorder="1" applyAlignment="1">
      <alignment horizontal="right" vertical="center" wrapText="1"/>
    </xf>
    <xf numFmtId="0" fontId="29" fillId="0" borderId="43" xfId="0" applyFont="1" applyBorder="1" applyAlignment="1">
      <alignment horizontal="center" vertical="center" wrapText="1"/>
    </xf>
    <xf numFmtId="0" fontId="8" fillId="0" borderId="44" xfId="0" applyFont="1" applyBorder="1" applyAlignment="1">
      <alignment horizontal="right" vertical="center" wrapText="1"/>
    </xf>
    <xf numFmtId="0" fontId="28" fillId="0" borderId="40" xfId="0" applyFont="1" applyBorder="1" applyAlignment="1">
      <alignment horizontal="center" vertical="center" wrapText="1"/>
    </xf>
    <xf numFmtId="164" fontId="26" fillId="0" borderId="52" xfId="0" applyNumberFormat="1" applyFont="1" applyBorder="1" applyAlignment="1">
      <alignment horizontal="center" vertical="center" wrapText="1"/>
    </xf>
    <xf numFmtId="164" fontId="26" fillId="0" borderId="43" xfId="0" applyNumberFormat="1" applyFont="1" applyBorder="1" applyAlignment="1">
      <alignment horizontal="center" vertical="center" wrapText="1"/>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8" fillId="0" borderId="55" xfId="0" applyFont="1" applyBorder="1" applyAlignment="1">
      <alignment horizontal="right" vertical="center" wrapText="1"/>
    </xf>
    <xf numFmtId="0" fontId="8" fillId="0" borderId="56" xfId="0" applyFont="1" applyBorder="1" applyAlignment="1">
      <alignment horizontal="right" vertical="center" wrapText="1"/>
    </xf>
    <xf numFmtId="0" fontId="8" fillId="0" borderId="57" xfId="0" applyFont="1" applyBorder="1" applyAlignment="1">
      <alignment horizontal="right" vertical="center" wrapText="1"/>
    </xf>
    <xf numFmtId="0" fontId="28" fillId="0" borderId="46" xfId="0" applyFont="1" applyBorder="1" applyAlignment="1">
      <alignment horizontal="center" vertical="center" wrapText="1"/>
    </xf>
    <xf numFmtId="9" fontId="26" fillId="0" borderId="52" xfId="0" applyNumberFormat="1" applyFont="1" applyBorder="1" applyAlignment="1">
      <alignment horizontal="center" vertical="center" wrapText="1"/>
    </xf>
    <xf numFmtId="0" fontId="34" fillId="0" borderId="63"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5" xfId="0" applyFont="1" applyBorder="1" applyAlignment="1">
      <alignment horizontal="center" vertical="center" wrapText="1"/>
    </xf>
    <xf numFmtId="9" fontId="26" fillId="0" borderId="66" xfId="0" applyNumberFormat="1" applyFont="1" applyBorder="1" applyAlignment="1">
      <alignment horizontal="center" vertical="center" wrapText="1"/>
    </xf>
    <xf numFmtId="0" fontId="26" fillId="0" borderId="66" xfId="0" applyFont="1" applyBorder="1" applyAlignment="1">
      <alignment horizontal="center" vertical="center" wrapText="1"/>
    </xf>
    <xf numFmtId="9" fontId="26" fillId="0" borderId="67" xfId="0" applyNumberFormat="1" applyFont="1" applyBorder="1" applyAlignment="1">
      <alignment horizontal="center" vertical="center" wrapText="1"/>
    </xf>
    <xf numFmtId="0" fontId="26" fillId="0" borderId="67" xfId="0" applyFont="1" applyBorder="1" applyAlignment="1">
      <alignment horizontal="center" vertical="center" wrapText="1"/>
    </xf>
    <xf numFmtId="9" fontId="26" fillId="0" borderId="68" xfId="0" applyNumberFormat="1" applyFont="1" applyBorder="1" applyAlignment="1">
      <alignment horizontal="center" vertical="center" wrapText="1"/>
    </xf>
    <xf numFmtId="0" fontId="26" fillId="0" borderId="68" xfId="0" applyFont="1" applyBorder="1" applyAlignment="1">
      <alignment horizontal="center" vertical="center" wrapText="1"/>
    </xf>
    <xf numFmtId="0" fontId="28" fillId="0" borderId="90"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92" xfId="0" applyFont="1" applyBorder="1" applyAlignment="1">
      <alignment horizontal="center" vertical="center" wrapText="1"/>
    </xf>
    <xf numFmtId="0" fontId="28" fillId="0" borderId="78"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3" xfId="0" applyFont="1" applyBorder="1" applyAlignment="1">
      <alignment horizontal="center" vertical="center" wrapText="1"/>
    </xf>
    <xf numFmtId="1" fontId="26" fillId="0" borderId="66" xfId="0" applyNumberFormat="1" applyFont="1" applyBorder="1" applyAlignment="1">
      <alignment horizontal="center" vertical="center" wrapText="1"/>
    </xf>
    <xf numFmtId="1" fontId="26" fillId="0" borderId="69" xfId="0" applyNumberFormat="1" applyFont="1" applyBorder="1" applyAlignment="1">
      <alignment horizontal="center" vertical="center" wrapText="1"/>
    </xf>
    <xf numFmtId="1" fontId="26" fillId="0" borderId="67" xfId="0" applyNumberFormat="1" applyFont="1" applyBorder="1" applyAlignment="1">
      <alignment horizontal="center" vertical="center" wrapText="1"/>
    </xf>
    <xf numFmtId="1" fontId="26" fillId="0" borderId="70" xfId="0" applyNumberFormat="1" applyFont="1" applyBorder="1" applyAlignment="1">
      <alignment horizontal="center" vertical="center" wrapText="1"/>
    </xf>
    <xf numFmtId="1" fontId="26" fillId="0" borderId="68" xfId="0" applyNumberFormat="1" applyFont="1" applyBorder="1" applyAlignment="1">
      <alignment horizontal="center" vertical="center" wrapText="1"/>
    </xf>
    <xf numFmtId="1" fontId="26" fillId="0" borderId="71" xfId="0" applyNumberFormat="1" applyFont="1" applyBorder="1" applyAlignment="1">
      <alignment horizontal="center" vertical="center" wrapText="1"/>
    </xf>
    <xf numFmtId="9" fontId="26" fillId="7" borderId="66" xfId="0" applyNumberFormat="1" applyFont="1" applyFill="1" applyBorder="1" applyAlignment="1">
      <alignment horizontal="center" vertical="center" wrapText="1"/>
    </xf>
    <xf numFmtId="0" fontId="26" fillId="7" borderId="66" xfId="0" applyFont="1" applyFill="1" applyBorder="1" applyAlignment="1">
      <alignment horizontal="center" vertical="center" wrapText="1"/>
    </xf>
    <xf numFmtId="0" fontId="26" fillId="7" borderId="75" xfId="0" applyFont="1" applyFill="1" applyBorder="1" applyAlignment="1">
      <alignment horizontal="center" vertical="center" wrapText="1"/>
    </xf>
    <xf numFmtId="49" fontId="26" fillId="0" borderId="67" xfId="0" applyNumberFormat="1" applyFont="1" applyBorder="1" applyAlignment="1">
      <alignment horizontal="center" vertical="center" wrapText="1"/>
    </xf>
    <xf numFmtId="49" fontId="26" fillId="0" borderId="76" xfId="0" applyNumberFormat="1" applyFont="1" applyBorder="1" applyAlignment="1">
      <alignment horizontal="center" vertical="center" wrapText="1"/>
    </xf>
    <xf numFmtId="49" fontId="26" fillId="0" borderId="68" xfId="0" applyNumberFormat="1" applyFont="1" applyBorder="1" applyAlignment="1">
      <alignment horizontal="center" vertical="center" wrapText="1"/>
    </xf>
    <xf numFmtId="49" fontId="26" fillId="0" borderId="77" xfId="0" applyNumberFormat="1" applyFont="1" applyBorder="1" applyAlignment="1">
      <alignment horizontal="center" vertical="center" wrapText="1"/>
    </xf>
    <xf numFmtId="0" fontId="34" fillId="0" borderId="81"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9" xfId="0" applyFont="1" applyBorder="1" applyAlignment="1">
      <alignment horizontal="center" vertical="center" wrapText="1"/>
    </xf>
    <xf numFmtId="0" fontId="24" fillId="16" borderId="64" xfId="0" applyFont="1" applyFill="1" applyBorder="1" applyAlignment="1">
      <alignment horizontal="center" vertical="center" wrapText="1"/>
    </xf>
    <xf numFmtId="0" fontId="24" fillId="16" borderId="80" xfId="0" applyFont="1" applyFill="1" applyBorder="1" applyAlignment="1">
      <alignment horizontal="center" vertical="center" wrapText="1"/>
    </xf>
    <xf numFmtId="0" fontId="34" fillId="0" borderId="75"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85" xfId="0" applyFont="1" applyBorder="1" applyAlignment="1">
      <alignment horizontal="center" vertical="center" wrapText="1"/>
    </xf>
    <xf numFmtId="0" fontId="26" fillId="0" borderId="67" xfId="0" quotePrefix="1" applyFont="1" applyBorder="1" applyAlignment="1">
      <alignment horizontal="left" vertical="center" wrapText="1"/>
    </xf>
    <xf numFmtId="0" fontId="8" fillId="0" borderId="67" xfId="0" applyFont="1" applyBorder="1" applyAlignment="1">
      <alignment horizontal="right" vertical="center" wrapText="1"/>
    </xf>
    <xf numFmtId="0" fontId="8" fillId="0" borderId="70" xfId="0" applyFont="1" applyBorder="1" applyAlignment="1">
      <alignment horizontal="right" vertical="center" wrapText="1"/>
    </xf>
    <xf numFmtId="0" fontId="26" fillId="0" borderId="70" xfId="0" quotePrefix="1" applyFont="1" applyBorder="1" applyAlignment="1">
      <alignment horizontal="left" vertical="center" wrapText="1"/>
    </xf>
    <xf numFmtId="0" fontId="24" fillId="16" borderId="63" xfId="0" applyFont="1" applyFill="1" applyBorder="1" applyAlignment="1">
      <alignment horizontal="center" vertical="center" wrapText="1"/>
    </xf>
    <xf numFmtId="0" fontId="8" fillId="0" borderId="76" xfId="0" applyFont="1" applyBorder="1" applyAlignment="1">
      <alignment horizontal="right" vertical="center" wrapText="1"/>
    </xf>
    <xf numFmtId="0" fontId="26" fillId="0" borderId="76" xfId="0" quotePrefix="1" applyFont="1" applyBorder="1" applyAlignment="1">
      <alignment horizontal="left" vertical="center" wrapText="1"/>
    </xf>
    <xf numFmtId="0" fontId="33" fillId="0" borderId="72" xfId="0" applyFont="1" applyBorder="1" applyAlignment="1">
      <alignment horizontal="center" vertical="center" wrapText="1"/>
    </xf>
    <xf numFmtId="0" fontId="33" fillId="0" borderId="73" xfId="0" applyFont="1" applyBorder="1" applyAlignment="1">
      <alignment horizontal="center" vertical="center" wrapText="1"/>
    </xf>
    <xf numFmtId="0" fontId="8" fillId="0" borderId="86" xfId="0" applyFont="1" applyBorder="1" applyAlignment="1">
      <alignment horizontal="right" vertical="center" wrapText="1"/>
    </xf>
    <xf numFmtId="0" fontId="8" fillId="0" borderId="87" xfId="0" applyFont="1" applyBorder="1" applyAlignment="1">
      <alignment horizontal="right" vertical="center" wrapText="1"/>
    </xf>
    <xf numFmtId="0" fontId="26" fillId="0" borderId="86" xfId="0" quotePrefix="1" applyFont="1" applyBorder="1" applyAlignment="1">
      <alignment horizontal="left" vertical="center" wrapText="1"/>
    </xf>
    <xf numFmtId="0" fontId="26" fillId="0" borderId="87" xfId="0" quotePrefix="1" applyFont="1" applyBorder="1" applyAlignment="1">
      <alignment horizontal="left" vertical="center" wrapText="1"/>
    </xf>
    <xf numFmtId="0" fontId="74" fillId="5" borderId="128" xfId="0" applyFont="1" applyFill="1" applyBorder="1" applyAlignment="1">
      <alignment horizontal="center" vertical="center" wrapText="1"/>
    </xf>
    <xf numFmtId="0" fontId="74" fillId="5" borderId="0" xfId="0" applyFont="1" applyFill="1" applyAlignment="1">
      <alignment horizontal="center" vertical="center" wrapText="1"/>
    </xf>
    <xf numFmtId="0" fontId="0" fillId="25" borderId="118" xfId="0" applyFill="1" applyBorder="1" applyAlignment="1">
      <alignment horizontal="left" vertical="center"/>
    </xf>
    <xf numFmtId="0" fontId="43" fillId="0" borderId="122" xfId="0" applyFont="1" applyBorder="1" applyAlignment="1">
      <alignment horizontal="center" vertical="center" wrapText="1"/>
    </xf>
    <xf numFmtId="0" fontId="43" fillId="0" borderId="125" xfId="0" applyFont="1" applyBorder="1" applyAlignment="1">
      <alignment horizontal="center" vertical="center" wrapText="1"/>
    </xf>
    <xf numFmtId="0" fontId="43" fillId="0" borderId="124" xfId="0" applyFont="1" applyBorder="1" applyAlignment="1">
      <alignment horizontal="center" vertical="center" wrapText="1"/>
    </xf>
    <xf numFmtId="0" fontId="64" fillId="0" borderId="118" xfId="0" applyFont="1" applyBorder="1" applyAlignment="1">
      <alignment horizontal="center" vertical="center"/>
    </xf>
    <xf numFmtId="0" fontId="0" fillId="27" borderId="118" xfId="0" applyFill="1" applyBorder="1" applyAlignment="1">
      <alignment horizontal="left" vertical="center"/>
    </xf>
    <xf numFmtId="0" fontId="0" fillId="23" borderId="118" xfId="0" applyFill="1" applyBorder="1" applyAlignment="1">
      <alignment horizontal="left" vertical="center"/>
    </xf>
    <xf numFmtId="0" fontId="0" fillId="5" borderId="118" xfId="0" applyFill="1" applyBorder="1" applyAlignment="1">
      <alignment horizontal="left" vertical="center"/>
    </xf>
    <xf numFmtId="0" fontId="0" fillId="28" borderId="0" xfId="0" applyFill="1" applyAlignment="1">
      <alignment horizontal="left" vertical="center"/>
    </xf>
    <xf numFmtId="0" fontId="0" fillId="26" borderId="0" xfId="0" applyFill="1" applyAlignment="1">
      <alignment horizontal="left" vertical="center"/>
    </xf>
    <xf numFmtId="0" fontId="0" fillId="30" borderId="118" xfId="0" applyFill="1" applyBorder="1" applyAlignment="1">
      <alignment horizontal="left" vertical="center"/>
    </xf>
    <xf numFmtId="0" fontId="64" fillId="0" borderId="0" xfId="0" applyFont="1" applyAlignment="1">
      <alignment horizontal="center" vertical="center"/>
    </xf>
    <xf numFmtId="0" fontId="0" fillId="24" borderId="118" xfId="0" applyFill="1" applyBorder="1" applyAlignment="1">
      <alignment horizontal="left" vertical="center"/>
    </xf>
    <xf numFmtId="0" fontId="43" fillId="0" borderId="122" xfId="0" applyFont="1" applyBorder="1" applyAlignment="1">
      <alignment horizontal="center" vertical="center"/>
    </xf>
    <xf numFmtId="0" fontId="43" fillId="0" borderId="125" xfId="0" applyFont="1" applyBorder="1" applyAlignment="1">
      <alignment horizontal="center" vertical="center"/>
    </xf>
    <xf numFmtId="0" fontId="43" fillId="0" borderId="124" xfId="0" applyFont="1" applyBorder="1" applyAlignment="1">
      <alignment horizontal="center" vertical="center"/>
    </xf>
    <xf numFmtId="0" fontId="43" fillId="0" borderId="118" xfId="0" applyFont="1" applyBorder="1" applyAlignment="1">
      <alignment horizontal="center" vertical="center"/>
    </xf>
    <xf numFmtId="0" fontId="43" fillId="0" borderId="118" xfId="0" applyFont="1" applyBorder="1" applyAlignment="1">
      <alignment horizontal="center" vertical="center" wrapText="1"/>
    </xf>
    <xf numFmtId="0" fontId="4" fillId="22" borderId="118" xfId="0" applyFont="1" applyFill="1" applyBorder="1" applyAlignment="1">
      <alignment horizontal="center" vertical="center" wrapText="1"/>
    </xf>
    <xf numFmtId="0" fontId="4" fillId="22" borderId="118" xfId="0" applyFont="1" applyFill="1" applyBorder="1" applyAlignment="1">
      <alignment horizontal="center" vertical="center"/>
    </xf>
    <xf numFmtId="0" fontId="4" fillId="10" borderId="118" xfId="0" applyFont="1" applyFill="1" applyBorder="1" applyAlignment="1">
      <alignment horizontal="center" vertical="center" wrapText="1"/>
    </xf>
    <xf numFmtId="0" fontId="4" fillId="10" borderId="118" xfId="0" applyFont="1" applyFill="1" applyBorder="1" applyAlignment="1">
      <alignment horizontal="center" vertical="center"/>
    </xf>
    <xf numFmtId="0" fontId="4" fillId="24" borderId="118" xfId="0" applyFont="1" applyFill="1" applyBorder="1" applyAlignment="1">
      <alignment horizontal="center" vertical="center" wrapText="1"/>
    </xf>
    <xf numFmtId="0" fontId="4" fillId="24" borderId="118" xfId="0" applyFont="1" applyFill="1" applyBorder="1" applyAlignment="1">
      <alignment horizontal="center" vertical="center"/>
    </xf>
    <xf numFmtId="0" fontId="69" fillId="4" borderId="118" xfId="0" applyFont="1" applyFill="1" applyBorder="1" applyAlignment="1">
      <alignment horizontal="center" vertical="center"/>
    </xf>
    <xf numFmtId="0" fontId="0" fillId="7" borderId="1" xfId="0" applyFill="1" applyBorder="1" applyAlignment="1">
      <alignment horizontal="center" vertical="center"/>
    </xf>
    <xf numFmtId="0" fontId="10" fillId="0" borderId="114" xfId="0" applyFont="1" applyBorder="1" applyAlignment="1">
      <alignment horizontal="center" vertical="center" textRotation="90" wrapText="1"/>
    </xf>
    <xf numFmtId="0" fontId="10" fillId="0" borderId="3" xfId="0" applyFont="1" applyBorder="1" applyAlignment="1">
      <alignment horizontal="center" vertical="center" textRotation="90" wrapText="1"/>
    </xf>
    <xf numFmtId="0" fontId="16" fillId="7" borderId="1" xfId="0" applyFont="1" applyFill="1" applyBorder="1" applyAlignment="1">
      <alignment horizontal="center" vertical="center" wrapText="1"/>
    </xf>
    <xf numFmtId="0" fontId="0" fillId="19" borderId="118" xfId="0" applyFill="1" applyBorder="1" applyAlignment="1">
      <alignment horizontal="center" vertical="center" wrapText="1"/>
    </xf>
    <xf numFmtId="0" fontId="0" fillId="19" borderId="122" xfId="0" applyFill="1" applyBorder="1" applyAlignment="1">
      <alignment horizontal="center" vertical="center" wrapText="1"/>
    </xf>
    <xf numFmtId="0" fontId="80" fillId="12" borderId="130" xfId="0" applyFont="1" applyFill="1" applyBorder="1" applyAlignment="1">
      <alignment horizontal="center"/>
    </xf>
    <xf numFmtId="0" fontId="80" fillId="12" borderId="131" xfId="0" applyFont="1" applyFill="1" applyBorder="1" applyAlignment="1">
      <alignment horizontal="center"/>
    </xf>
    <xf numFmtId="0" fontId="80" fillId="12" borderId="132" xfId="0" applyFont="1" applyFill="1" applyBorder="1" applyAlignment="1">
      <alignment horizontal="center"/>
    </xf>
    <xf numFmtId="0" fontId="80" fillId="12" borderId="118" xfId="0" applyFont="1" applyFill="1" applyBorder="1" applyAlignment="1">
      <alignment horizontal="center"/>
    </xf>
    <xf numFmtId="0" fontId="80" fillId="12" borderId="118" xfId="0" applyFont="1" applyFill="1" applyBorder="1" applyAlignment="1">
      <alignment horizontal="center" vertical="center"/>
    </xf>
    <xf numFmtId="0" fontId="79" fillId="0" borderId="126" xfId="0" applyFont="1" applyBorder="1" applyAlignment="1">
      <alignment horizontal="center" vertical="center" wrapText="1"/>
    </xf>
    <xf numFmtId="0" fontId="79" fillId="0" borderId="129" xfId="0" applyFont="1" applyBorder="1" applyAlignment="1">
      <alignment horizontal="center" vertical="center" wrapText="1"/>
    </xf>
    <xf numFmtId="0" fontId="79" fillId="0" borderId="127" xfId="0" applyFont="1" applyBorder="1" applyAlignment="1">
      <alignment horizontal="center" vertical="center" wrapText="1"/>
    </xf>
    <xf numFmtId="0" fontId="5" fillId="19" borderId="118" xfId="0" applyFont="1" applyFill="1" applyBorder="1" applyAlignment="1">
      <alignment horizontal="center" vertical="center" wrapText="1"/>
    </xf>
    <xf numFmtId="14" fontId="5" fillId="0" borderId="118" xfId="0" applyNumberFormat="1" applyFont="1" applyBorder="1" applyAlignment="1">
      <alignment horizontal="center" vertical="center" wrapText="1"/>
    </xf>
    <xf numFmtId="0" fontId="5" fillId="5" borderId="118" xfId="0" applyFont="1" applyFill="1" applyBorder="1" applyAlignment="1">
      <alignment horizontal="center" vertical="center" wrapText="1"/>
    </xf>
    <xf numFmtId="0" fontId="5" fillId="5" borderId="118" xfId="0" applyFont="1" applyFill="1" applyBorder="1" applyAlignment="1">
      <alignment horizontal="center" vertical="center"/>
    </xf>
    <xf numFmtId="0" fontId="5" fillId="5" borderId="118" xfId="0" applyFont="1" applyFill="1" applyBorder="1" applyAlignment="1">
      <alignment horizontal="left" vertical="center" wrapText="1"/>
    </xf>
    <xf numFmtId="0" fontId="5" fillId="0" borderId="118" xfId="0" applyFont="1" applyBorder="1" applyAlignment="1">
      <alignment horizontal="left" vertical="center"/>
    </xf>
    <xf numFmtId="0" fontId="0" fillId="19" borderId="124" xfId="0" applyFill="1" applyBorder="1" applyAlignment="1">
      <alignment horizontal="center" vertical="center" wrapText="1"/>
    </xf>
    <xf numFmtId="0" fontId="5" fillId="5" borderId="122" xfId="0" applyFont="1" applyFill="1" applyBorder="1" applyAlignment="1">
      <alignment horizontal="left" vertical="center" wrapText="1"/>
    </xf>
    <xf numFmtId="0" fontId="5" fillId="5" borderId="124" xfId="0" applyFont="1" applyFill="1" applyBorder="1" applyAlignment="1">
      <alignment horizontal="left" vertical="center" wrapText="1"/>
    </xf>
    <xf numFmtId="0" fontId="5" fillId="5" borderId="122" xfId="0" applyFont="1" applyFill="1" applyBorder="1" applyAlignment="1">
      <alignment horizontal="left" vertical="center"/>
    </xf>
    <xf numFmtId="0" fontId="5" fillId="5" borderId="124" xfId="0" applyFont="1" applyFill="1" applyBorder="1" applyAlignment="1">
      <alignment horizontal="left"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14" fontId="5" fillId="5" borderId="118" xfId="0" applyNumberFormat="1" applyFont="1" applyFill="1" applyBorder="1" applyAlignment="1">
      <alignment horizontal="center" vertical="center"/>
    </xf>
  </cellXfs>
  <cellStyles count="8">
    <cellStyle name="Collegamento ipertestuale" xfId="7" builtinId="8"/>
    <cellStyle name="Migliaia" xfId="6" builtinId="3"/>
    <cellStyle name="Normale" xfId="0" builtinId="0"/>
    <cellStyle name="Normale 2" xfId="3" xr:uid="{00000000-0005-0000-0000-000001000000}"/>
    <cellStyle name="Percentuale" xfId="1" builtinId="5"/>
    <cellStyle name="Percentuale 2" xfId="5" xr:uid="{00000000-0005-0000-0000-000003000000}"/>
    <cellStyle name="Valore valido" xfId="2" builtinId="26"/>
    <cellStyle name="Valore valido 2" xfId="4" xr:uid="{00000000-0005-0000-0000-000005000000}"/>
  </cellStyles>
  <dxfs count="18">
    <dxf>
      <fill>
        <patternFill>
          <bgColor rgb="FFFFFF00"/>
        </patternFill>
      </fill>
    </dxf>
    <dxf>
      <fill>
        <patternFill>
          <bgColor theme="5" tint="0.59996337778862885"/>
        </patternFill>
      </fill>
    </dxf>
    <dxf>
      <fill>
        <patternFill>
          <bgColor rgb="FFCCFF99"/>
        </patternFill>
      </fill>
    </dxf>
    <dxf>
      <fill>
        <patternFill>
          <bgColor rgb="FFFFFF00"/>
        </patternFill>
      </fill>
    </dxf>
    <dxf>
      <fill>
        <patternFill>
          <bgColor theme="5" tint="0.59996337778862885"/>
        </patternFill>
      </fill>
    </dxf>
    <dxf>
      <fill>
        <patternFill>
          <bgColor rgb="FFCCFF99"/>
        </patternFill>
      </fill>
    </dxf>
    <dxf>
      <fill>
        <patternFill>
          <bgColor rgb="FFFFFF00"/>
        </patternFill>
      </fill>
    </dxf>
    <dxf>
      <fill>
        <patternFill>
          <bgColor theme="5" tint="0.59996337778862885"/>
        </patternFill>
      </fill>
    </dxf>
    <dxf>
      <fill>
        <patternFill>
          <bgColor rgb="FFCCFF99"/>
        </patternFill>
      </fill>
    </dxf>
    <dxf>
      <fill>
        <patternFill>
          <bgColor rgb="FFFFFF00"/>
        </patternFill>
      </fill>
    </dxf>
    <dxf>
      <fill>
        <patternFill>
          <bgColor theme="5" tint="0.59996337778862885"/>
        </patternFill>
      </fill>
    </dxf>
    <dxf>
      <fill>
        <patternFill>
          <bgColor rgb="FFCCFF99"/>
        </patternFill>
      </fill>
    </dxf>
    <dxf>
      <fill>
        <patternFill>
          <bgColor rgb="FFFFFF00"/>
        </patternFill>
      </fill>
    </dxf>
    <dxf>
      <fill>
        <patternFill>
          <bgColor theme="5" tint="0.59996337778862885"/>
        </patternFill>
      </fill>
    </dxf>
    <dxf>
      <fill>
        <patternFill>
          <bgColor rgb="FFCCFF99"/>
        </patternFill>
      </fill>
    </dxf>
    <dxf>
      <fill>
        <patternFill>
          <bgColor rgb="FFFFFF00"/>
        </patternFill>
      </fill>
    </dxf>
    <dxf>
      <fill>
        <patternFill>
          <bgColor theme="5" tint="0.59996337778862885"/>
        </patternFill>
      </fill>
    </dxf>
    <dxf>
      <fill>
        <patternFill>
          <bgColor rgb="FFCCFF99"/>
        </patternFill>
      </fill>
    </dxf>
  </dxfs>
  <tableStyles count="0" defaultTableStyle="TableStyleMedium2" defaultPivotStyle="PivotStyleMedium9"/>
  <colors>
    <mruColors>
      <color rgb="FFCCFFCC"/>
      <color rgb="FFFFFF99"/>
      <color rgb="FFFFE181"/>
      <color rgb="FFFFFFCC"/>
      <color rgb="FFFF99FF"/>
      <color rgb="FFCCFF99"/>
      <color rgb="FFC6EFCE"/>
      <color rgb="FFF8CBAD"/>
      <color rgb="FF9FB7E1"/>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142875</xdr:rowOff>
    </xdr:from>
    <xdr:to>
      <xdr:col>4</xdr:col>
      <xdr:colOff>411003</xdr:colOff>
      <xdr:row>10</xdr:row>
      <xdr:rowOff>142875</xdr:rowOff>
    </xdr:to>
    <xdr:sp macro="" textlink="">
      <xdr:nvSpPr>
        <xdr:cNvPr id="2" name="CasellaDiTesto 1">
          <a:extLst>
            <a:ext uri="{FF2B5EF4-FFF2-40B4-BE49-F238E27FC236}">
              <a16:creationId xmlns:a16="http://schemas.microsoft.com/office/drawing/2014/main" id="{6930D973-839A-44BF-99DB-49373382ACD1}"/>
            </a:ext>
          </a:extLst>
        </xdr:cNvPr>
        <xdr:cNvSpPr txBox="1"/>
      </xdr:nvSpPr>
      <xdr:spPr>
        <a:xfrm>
          <a:off x="0" y="3929063"/>
          <a:ext cx="5602128" cy="1143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2800" b="1">
              <a:solidFill>
                <a:srgbClr val="FF0000"/>
              </a:solidFill>
            </a:rPr>
            <a:t>FOGLIO IN CORSO DI REDAZIONE! guardare i singoli fogli di settore!!!!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31750</xdr:rowOff>
    </xdr:from>
    <xdr:to>
      <xdr:col>2</xdr:col>
      <xdr:colOff>474926</xdr:colOff>
      <xdr:row>15</xdr:row>
      <xdr:rowOff>63500</xdr:rowOff>
    </xdr:to>
    <xdr:sp macro="" textlink="">
      <xdr:nvSpPr>
        <xdr:cNvPr id="2" name="CasellaDiTesto 1">
          <a:extLst>
            <a:ext uri="{FF2B5EF4-FFF2-40B4-BE49-F238E27FC236}">
              <a16:creationId xmlns:a16="http://schemas.microsoft.com/office/drawing/2014/main" id="{0C195D27-0384-423D-8903-A0AFF4E3C1A8}"/>
            </a:ext>
          </a:extLst>
        </xdr:cNvPr>
        <xdr:cNvSpPr txBox="1"/>
      </xdr:nvSpPr>
      <xdr:spPr>
        <a:xfrm>
          <a:off x="0" y="3492500"/>
          <a:ext cx="5607843" cy="1143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2800" b="1">
              <a:solidFill>
                <a:srgbClr val="FF0000"/>
              </a:solidFill>
            </a:rPr>
            <a:t>FOGLIO IN CORSO DI REDAZIONE!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306977</xdr:colOff>
      <xdr:row>16</xdr:row>
      <xdr:rowOff>24312</xdr:rowOff>
    </xdr:from>
    <xdr:to>
      <xdr:col>19</xdr:col>
      <xdr:colOff>359773</xdr:colOff>
      <xdr:row>21</xdr:row>
      <xdr:rowOff>492942</xdr:rowOff>
    </xdr:to>
    <xdr:pic>
      <xdr:nvPicPr>
        <xdr:cNvPr id="2" name="Immagine 1">
          <a:extLst>
            <a:ext uri="{FF2B5EF4-FFF2-40B4-BE49-F238E27FC236}">
              <a16:creationId xmlns:a16="http://schemas.microsoft.com/office/drawing/2014/main" id="{0AAAC517-69E6-42E5-B3E1-AE645EF2C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297" y="8261532"/>
          <a:ext cx="8587196" cy="3623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206827</xdr:colOff>
      <xdr:row>21</xdr:row>
      <xdr:rowOff>21771</xdr:rowOff>
    </xdr:from>
    <xdr:to>
      <xdr:col>5</xdr:col>
      <xdr:colOff>119741</xdr:colOff>
      <xdr:row>21</xdr:row>
      <xdr:rowOff>293914</xdr:rowOff>
    </xdr:to>
    <xdr:sp macro="" textlink="">
      <xdr:nvSpPr>
        <xdr:cNvPr id="3" name="Freccia a destra 2">
          <a:extLst>
            <a:ext uri="{FF2B5EF4-FFF2-40B4-BE49-F238E27FC236}">
              <a16:creationId xmlns:a16="http://schemas.microsoft.com/office/drawing/2014/main" id="{81DC85C4-6990-4A40-B3F9-70AD2F43711E}"/>
            </a:ext>
          </a:extLst>
        </xdr:cNvPr>
        <xdr:cNvSpPr/>
      </xdr:nvSpPr>
      <xdr:spPr>
        <a:xfrm rot="19713924">
          <a:off x="10539547" y="11413671"/>
          <a:ext cx="522514" cy="2721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323850</xdr:colOff>
      <xdr:row>21</xdr:row>
      <xdr:rowOff>609599</xdr:rowOff>
    </xdr:from>
    <xdr:to>
      <xdr:col>19</xdr:col>
      <xdr:colOff>358775</xdr:colOff>
      <xdr:row>28</xdr:row>
      <xdr:rowOff>244632</xdr:rowOff>
    </xdr:to>
    <xdr:pic>
      <xdr:nvPicPr>
        <xdr:cNvPr id="4" name="Immagine 3">
          <a:extLst>
            <a:ext uri="{FF2B5EF4-FFF2-40B4-BE49-F238E27FC236}">
              <a16:creationId xmlns:a16="http://schemas.microsoft.com/office/drawing/2014/main" id="{96B66918-DA76-4A59-97CC-51CC62778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66170" y="12001499"/>
          <a:ext cx="8569325" cy="4969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180051</xdr:colOff>
      <xdr:row>22</xdr:row>
      <xdr:rowOff>151863</xdr:rowOff>
    </xdr:from>
    <xdr:to>
      <xdr:col>5</xdr:col>
      <xdr:colOff>92965</xdr:colOff>
      <xdr:row>22</xdr:row>
      <xdr:rowOff>367287</xdr:rowOff>
    </xdr:to>
    <xdr:sp macro="" textlink="">
      <xdr:nvSpPr>
        <xdr:cNvPr id="5" name="Freccia a destra 4">
          <a:extLst>
            <a:ext uri="{FF2B5EF4-FFF2-40B4-BE49-F238E27FC236}">
              <a16:creationId xmlns:a16="http://schemas.microsoft.com/office/drawing/2014/main" id="{03674276-6D70-43FE-8058-78042B95FE08}"/>
            </a:ext>
          </a:extLst>
        </xdr:cNvPr>
        <xdr:cNvSpPr/>
      </xdr:nvSpPr>
      <xdr:spPr>
        <a:xfrm rot="1240862">
          <a:off x="10512771" y="12244803"/>
          <a:ext cx="522514" cy="2154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3775.690278125003" createdVersion="6" refreshedVersion="6" minRefreshableVersion="3" recordCount="135" xr:uid="{66FBA4D5-5B3C-4B46-A0BC-7D1341308420}">
  <cacheSource type="worksheet">
    <worksheetSource ref="A1:B1048576" sheet="Conteggi DIRETTIVI"/>
  </cacheSource>
  <cacheFields count="2">
    <cacheField name="Settore" numFmtId="0">
      <sharedItems containsBlank="1" count="23">
        <s v="AMMINISTRAZIONE E FINANZA"/>
        <s v="AREA TECNICA PATRIMONIO"/>
        <s v="AREA TECNICA PROGETTAZIONE"/>
        <s v="AREA TECNICA STRUTTURE"/>
        <s v="CONTROLLO DI GESTIONE"/>
        <s v="DIVISIONE PAVIA"/>
        <s v="HR"/>
        <s v="INFORMATION TECHNOLOGY"/>
        <s v="INTERNAL AUDIT "/>
        <s v="OPERATIONAL INTELLIGENT"/>
        <s v="PRESIDENZA"/>
        <s v="PRODUTTIVI"/>
        <s v="QSA"/>
        <s v="RELAZIONI ESTERNE &amp; CSR"/>
        <s v="RICERCA E SVILUPPO"/>
        <s v="SETTORE ACQUEDOTTO"/>
        <s v="SETTORE APPALTI CONTRATTI E LEGAL"/>
        <s v="SETTORE COMMERCIALE"/>
        <s v="SETTORE DEPURAZIONE"/>
        <s v="SETTORE FOGNATURA"/>
        <s v="UTM &amp; SECURITY"/>
        <m/>
        <s v="AREA TECNICA PATRIMONIO " u="1"/>
      </sharedItems>
    </cacheField>
    <cacheField name="Direttiv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s v="BIANCONE FEDERICA"/>
  </r>
  <r>
    <x v="0"/>
    <s v="COLUSSI ALESSANDRA"/>
  </r>
  <r>
    <x v="0"/>
    <s v="RIBONI MARCO ALESSANDRO"/>
  </r>
  <r>
    <x v="0"/>
    <s v="GIGLIARANO SALVATORE"/>
  </r>
  <r>
    <x v="0"/>
    <s v="PALAZZESI SIMONA"/>
  </r>
  <r>
    <x v="0"/>
    <s v="RICCI SELVAGGIA"/>
  </r>
  <r>
    <x v="0"/>
    <s v="AMANTE STEFANIA"/>
  </r>
  <r>
    <x v="1"/>
    <s v="GIAVARI DAVIDE"/>
  </r>
  <r>
    <x v="1"/>
    <s v="GRASSI GIANPAOLO"/>
  </r>
  <r>
    <x v="1"/>
    <s v="MANFREDI GIUSEPPE"/>
  </r>
  <r>
    <x v="1"/>
    <s v="PEZZUTO MICHELA"/>
  </r>
  <r>
    <x v="1"/>
    <s v="SALUZZI CECILIA"/>
  </r>
  <r>
    <x v="2"/>
    <s v="VARGIU GIOVANNI"/>
  </r>
  <r>
    <x v="2"/>
    <s v="RIZZITIELLO FRANCESCO"/>
  </r>
  <r>
    <x v="2"/>
    <s v="SECHI DARIO"/>
  </r>
  <r>
    <x v="2"/>
    <s v="TAVECCHIA MARCO OSCAR"/>
  </r>
  <r>
    <x v="2"/>
    <s v="ACCOSA CARLO"/>
  </r>
  <r>
    <x v="2"/>
    <s v="BANFI EUGENIO ALESSANDRO"/>
  </r>
  <r>
    <x v="2"/>
    <s v="MONTI RICCARDO LIBERO"/>
  </r>
  <r>
    <x v="2"/>
    <s v="SPIRITO DAVIDE"/>
  </r>
  <r>
    <x v="2"/>
    <s v="TAGLIANI DIEGO"/>
  </r>
  <r>
    <x v="2"/>
    <s v="SALINETTI GLORIA"/>
  </r>
  <r>
    <x v="2"/>
    <s v="PERSICO MARCO"/>
  </r>
  <r>
    <x v="2"/>
    <s v="VENTURA MARIA"/>
  </r>
  <r>
    <x v="2"/>
    <s v="RABBIOSI UGO"/>
  </r>
  <r>
    <x v="2"/>
    <s v="CALLERIO MARCO"/>
  </r>
  <r>
    <x v="2"/>
    <s v="CALABRIA SAVERIO"/>
  </r>
  <r>
    <x v="2"/>
    <s v="DEPLANO DANIELA"/>
  </r>
  <r>
    <x v="2"/>
    <s v="DI STEFANO NICOLA"/>
  </r>
  <r>
    <x v="2"/>
    <s v="NAVA CRISTIANO"/>
  </r>
  <r>
    <x v="2"/>
    <s v="GERVASONI CRISTIAN"/>
  </r>
  <r>
    <x v="2"/>
    <s v="LE FOSSE FRANCESCO"/>
  </r>
  <r>
    <x v="3"/>
    <s v="FELTRONI ROBERTO"/>
  </r>
  <r>
    <x v="4"/>
    <s v="CAVALERA MARCO COSIMO"/>
  </r>
  <r>
    <x v="4"/>
    <s v="PASTORI BARBARA"/>
  </r>
  <r>
    <x v="4"/>
    <s v="MISMASI GIANLUCA"/>
  </r>
  <r>
    <x v="4"/>
    <s v="ROSSETTI ROBERTO"/>
  </r>
  <r>
    <x v="4"/>
    <s v="MAZZA ALESSANDRA"/>
  </r>
  <r>
    <x v="4"/>
    <s v="SPOTTI ANDREA ANNIBALE"/>
  </r>
  <r>
    <x v="5"/>
    <s v="BALDINI PIER DOMENICO"/>
  </r>
  <r>
    <x v="5"/>
    <s v="FIORANI MASSIMO"/>
  </r>
  <r>
    <x v="5"/>
    <s v="LEONE ANTONIO MASSIMILIA"/>
  </r>
  <r>
    <x v="6"/>
    <s v="BISCARI PASQUALE"/>
  </r>
  <r>
    <x v="6"/>
    <s v="DI PASQUA CRISTINA"/>
  </r>
  <r>
    <x v="6"/>
    <s v="FEDRIZZI ROSARIA AGATA"/>
  </r>
  <r>
    <x v="6"/>
    <s v="RIZZO LOREDANA"/>
  </r>
  <r>
    <x v="6"/>
    <s v="ZAPPALA' MARIO"/>
  </r>
  <r>
    <x v="7"/>
    <s v="BENVENUTO MASSIMO"/>
  </r>
  <r>
    <x v="7"/>
    <s v="BERTELLI ALESSANDRO"/>
  </r>
  <r>
    <x v="7"/>
    <s v="CASTELLI PAOLO"/>
  </r>
  <r>
    <x v="7"/>
    <s v="QUARTI EMILIO"/>
  </r>
  <r>
    <x v="7"/>
    <s v="SFOLCINI PAOLO"/>
  </r>
  <r>
    <x v="7"/>
    <s v="SIMUNNO MARIA GIOVANNA"/>
  </r>
  <r>
    <x v="7"/>
    <s v="SPINELLI ANDREA MARIA"/>
  </r>
  <r>
    <x v="7"/>
    <s v="VARISCO ALESSANDRO"/>
  </r>
  <r>
    <x v="7"/>
    <s v="VERGANI SERGIO"/>
  </r>
  <r>
    <x v="7"/>
    <s v="TIZIANA LOREFICE"/>
  </r>
  <r>
    <x v="7"/>
    <s v="CASSIA ELENA"/>
  </r>
  <r>
    <x v="8"/>
    <s v="ESPOSITO GIUSEPPE"/>
  </r>
  <r>
    <x v="8"/>
    <s v="OLDANI GIAN LUCA"/>
  </r>
  <r>
    <x v="9"/>
    <s v="MORONI GIANLUCA"/>
  </r>
  <r>
    <x v="9"/>
    <s v="MUZZATTI MARCO ANDREA"/>
  </r>
  <r>
    <x v="9"/>
    <s v="PARENTE SERGIO"/>
  </r>
  <r>
    <x v="9"/>
    <s v="SARTA RICCARDO"/>
  </r>
  <r>
    <x v="10"/>
    <s v="BARBATO PAOLA"/>
  </r>
  <r>
    <x v="10"/>
    <s v="SALA ANNALISA"/>
  </r>
  <r>
    <x v="11"/>
    <s v="PASQUALINI ANDREA"/>
  </r>
  <r>
    <x v="11"/>
    <s v="PORRO DONATO ANGELO"/>
  </r>
  <r>
    <x v="12"/>
    <s v="LOMBARDI MARCO"/>
  </r>
  <r>
    <x v="12"/>
    <s v="PINNA ALESSIO"/>
  </r>
  <r>
    <x v="12"/>
    <s v="PONTECORVI SARA GRAZIELLA"/>
  </r>
  <r>
    <x v="12"/>
    <s v="ARISI PAOLA"/>
  </r>
  <r>
    <x v="13"/>
    <s v="COLLE MATTEO"/>
  </r>
  <r>
    <x v="13"/>
    <s v="BIASCO ANTONELLA"/>
  </r>
  <r>
    <x v="13"/>
    <s v="GEROSA GLORIA"/>
  </r>
  <r>
    <x v="14"/>
    <s v="BARILLI LORENZO"/>
  </r>
  <r>
    <x v="14"/>
    <s v="GORLA MAURIZIO"/>
  </r>
  <r>
    <x v="14"/>
    <s v="GUERZONI NADIA"/>
  </r>
  <r>
    <x v="15"/>
    <s v="MARTELLENGHI FABIO"/>
  </r>
  <r>
    <x v="15"/>
    <s v="RIPAMONTI DIEGO"/>
  </r>
  <r>
    <x v="15"/>
    <s v="CROCI CHRISTIAN"/>
  </r>
  <r>
    <x v="15"/>
    <s v="CHIGNOLA MASSIMO"/>
  </r>
  <r>
    <x v="15"/>
    <s v="POGGI STEFANO"/>
  </r>
  <r>
    <x v="15"/>
    <s v="CIAPPARELLA LUCA GIUSEPPE"/>
  </r>
  <r>
    <x v="15"/>
    <s v="GARBELLI GIACOMO"/>
  </r>
  <r>
    <x v="15"/>
    <s v="CASATI ALESSANDRO MARIA"/>
  </r>
  <r>
    <x v="15"/>
    <s v="REPICCHE RAUL BRUNO"/>
  </r>
  <r>
    <x v="15"/>
    <s v="PASCALE FABIO"/>
  </r>
  <r>
    <x v="15"/>
    <s v="PERCOCO FRANCO"/>
  </r>
  <r>
    <x v="15"/>
    <s v="SALA ANTONELLO"/>
  </r>
  <r>
    <x v="15"/>
    <s v="FAVA DANIELE"/>
  </r>
  <r>
    <x v="15"/>
    <s v="GUAZZI GIULIO"/>
  </r>
  <r>
    <x v="15"/>
    <s v="MAZZUCCHELLI BRUNO"/>
  </r>
  <r>
    <x v="15"/>
    <s v="MARZORATI FAUSTO MARINO"/>
  </r>
  <r>
    <x v="15"/>
    <s v="BERTOLAZZI IVAN"/>
  </r>
  <r>
    <x v="16"/>
    <s v="CAMICI DANIELA"/>
  </r>
  <r>
    <x v="16"/>
    <s v="CANE' SABRINA SILVIA"/>
  </r>
  <r>
    <x v="16"/>
    <s v="CAPUTO FILIPPO"/>
  </r>
  <r>
    <x v="16"/>
    <s v="CARPINETI LAURA"/>
  </r>
  <r>
    <x v="16"/>
    <s v="CERIANI PATRIZIA"/>
  </r>
  <r>
    <x v="16"/>
    <s v="LENTINI MARINA LUCREZIA"/>
  </r>
  <r>
    <x v="16"/>
    <s v="PACENZA VITTORIO PAOLO"/>
  </r>
  <r>
    <x v="16"/>
    <s v="PLACANICA DEBORA"/>
  </r>
  <r>
    <x v="17"/>
    <s v="CANNARILE FRANCESCO"/>
  </r>
  <r>
    <x v="17"/>
    <s v="CASAZZA ELISA"/>
  </r>
  <r>
    <x v="17"/>
    <s v="COLOMBI MANUELA ROSANGELA"/>
  </r>
  <r>
    <x v="17"/>
    <s v="DOTTI ALESSANDRO GIACOMO"/>
  </r>
  <r>
    <x v="17"/>
    <s v="FACHERIS CINZIA"/>
  </r>
  <r>
    <x v="17"/>
    <s v="FIORITO NIVES"/>
  </r>
  <r>
    <x v="17"/>
    <s v="LAURIA STEFANIA"/>
  </r>
  <r>
    <x v="17"/>
    <s v="MAGGI LAURA"/>
  </r>
  <r>
    <x v="17"/>
    <s v="ROMANI LUCIO"/>
  </r>
  <r>
    <x v="18"/>
    <s v="BRUSCHI GIUSEPPE"/>
  </r>
  <r>
    <x v="18"/>
    <s v="COLOMBI ALESSANDRO"/>
  </r>
  <r>
    <x v="18"/>
    <s v="GADALETA MASSIMILIANO"/>
  </r>
  <r>
    <x v="18"/>
    <s v="GARANZINI GIUSEPPE"/>
  </r>
  <r>
    <x v="18"/>
    <s v="GRASSI ANGELO"/>
  </r>
  <r>
    <x v="18"/>
    <s v="ISELLA MORENA MARIA"/>
  </r>
  <r>
    <x v="18"/>
    <s v="LONNI ROBERTO"/>
  </r>
  <r>
    <x v="18"/>
    <s v="MERAVIGLIA GIANLUCA"/>
  </r>
  <r>
    <x v="18"/>
    <s v="MINGIARDI GIANCARLO"/>
  </r>
  <r>
    <x v="18"/>
    <s v="PROVELLI MARCELLO FABRIZIO"/>
  </r>
  <r>
    <x v="18"/>
    <s v="PULICELLI MARIO"/>
  </r>
  <r>
    <x v="18"/>
    <s v="SCAGLIONE DAVIDE"/>
  </r>
  <r>
    <x v="18"/>
    <s v="SEVERGNINI GIANLUCA LORENZO"/>
  </r>
  <r>
    <x v="18"/>
    <s v="TONELLO UGO"/>
  </r>
  <r>
    <x v="19"/>
    <s v="SACCONE MASSIMILIANO"/>
  </r>
  <r>
    <x v="19"/>
    <s v="BROCCHIERI GIULIANO"/>
  </r>
  <r>
    <x v="19"/>
    <s v="LABBADINI CARLO"/>
  </r>
  <r>
    <x v="20"/>
    <s v="PIROLO DAVIDE"/>
  </r>
  <r>
    <x v="21"/>
    <m/>
  </r>
  <r>
    <x v="21"/>
    <m/>
  </r>
  <r>
    <x v="21"/>
    <m/>
  </r>
  <r>
    <x v="21"/>
    <m/>
  </r>
  <r>
    <x v="2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5F3236-783C-4BAF-BDC6-D76986B48E9A}" name="Tabella pivot1" cacheId="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E1:F24" firstHeaderRow="1" firstDataRow="1" firstDataCol="1"/>
  <pivotFields count="2">
    <pivotField axis="axisRow" dataField="1" showAll="0">
      <items count="24">
        <item x="0"/>
        <item x="1"/>
        <item m="1" x="22"/>
        <item x="2"/>
        <item x="3"/>
        <item x="4"/>
        <item x="5"/>
        <item x="6"/>
        <item x="7"/>
        <item x="8"/>
        <item x="9"/>
        <item x="10"/>
        <item x="11"/>
        <item x="12"/>
        <item x="13"/>
        <item x="14"/>
        <item x="15"/>
        <item x="16"/>
        <item x="17"/>
        <item x="18"/>
        <item x="19"/>
        <item x="20"/>
        <item x="21"/>
        <item t="default"/>
      </items>
    </pivotField>
    <pivotField showAll="0"/>
  </pivotFields>
  <rowFields count="1">
    <field x="0"/>
  </rowFields>
  <rowItems count="23">
    <i>
      <x/>
    </i>
    <i>
      <x v="1"/>
    </i>
    <i>
      <x v="3"/>
    </i>
    <i>
      <x v="4"/>
    </i>
    <i>
      <x v="5"/>
    </i>
    <i>
      <x v="6"/>
    </i>
    <i>
      <x v="7"/>
    </i>
    <i>
      <x v="8"/>
    </i>
    <i>
      <x v="9"/>
    </i>
    <i>
      <x v="10"/>
    </i>
    <i>
      <x v="11"/>
    </i>
    <i>
      <x v="12"/>
    </i>
    <i>
      <x v="13"/>
    </i>
    <i>
      <x v="14"/>
    </i>
    <i>
      <x v="15"/>
    </i>
    <i>
      <x v="16"/>
    </i>
    <i>
      <x v="17"/>
    </i>
    <i>
      <x v="18"/>
    </i>
    <i>
      <x v="19"/>
    </i>
    <i>
      <x v="20"/>
    </i>
    <i>
      <x v="21"/>
    </i>
    <i>
      <x v="22"/>
    </i>
    <i t="grand">
      <x/>
    </i>
  </rowItems>
  <colItems count="1">
    <i/>
  </colItems>
  <dataFields count="1">
    <dataField name="Conteggio di Settore" fld="0"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19-12-03T09:40:51.83" personId="{00000000-0000-0000-0000-000000000000}" id="{EDBDC2CE-9ECA-4870-95BD-830653A29E4A}">
    <text>CONSUMI DELLE UTENZE CLASSIFICATE COME “USO DOMESTICO RESIDENTE” e “USO CONDOMINIALE” / NUMERO RESIDENTI - FONTE ISTAT</text>
  </threadedComment>
  <threadedComment ref="B25" dT="2019-12-03T09:48:16.67" personId="{00000000-0000-0000-0000-000000000000}" id="{B6E3A404-0131-42BF-A3F1-5A4123B5EA68}">
    <text>VEDI COMMENTO CELLA P27</text>
  </threadedComment>
  <threadedComment ref="P27" dT="2019-12-03T09:54:34.79" personId="{00000000-0000-0000-0000-000000000000}" id="{8983CD9A-2EF8-4896-BEF2-722804485AB7}">
    <text>1] 5.081 utenti collettivi sui quali determinare la % con soluzioni su misura:
UTENZE COLLETTIVE: Sono le utenze classificate come:
a) USO PUBBLICO NON DISALIMENTABILE --&gt; Totale = 1.538:
- OSPEDALI E STRUTTURE OSPEDALIERE (168)
- CASE DI CURA E DI ASSISTENZA (116)
- PRESIDI OPERATIVI EMERGENZA E SICUREZZA (121)
- ISTITUTI SCOLASTICI (1.133)
b) ALTRI USI: USO CON FUNZIONE DI PUBBLICA UTILITA’ E SOCIALE --&gt; Totale = 1.744
2] 20.197 (famiglie) sulle quali determinare la % di utenti in difficoltà con soluzioni su misura:
La % di famiglie potenzialmente beneficiarie del bonus idrico integrativo = 2,5%  (REF Ricerche – n° 122 – Giugno 2019).
Totale famiglie Città Metropolitana di Milano (escluso Milano città) = 807.878
Famiglie in difficoltà = 20.197
Azioni soluzioni su misura:
Famiglie
1. Bonus idrico – numero di bonus idrici erogati a utenze dirette e indirette.
2. Rateizzazione oltre 12 mesi – numero di rateizzazioni oltre 12 mesi concesse ad utenze uso domestico residente e uso condominiale.
3. Passaggio a consumi individuali – numero di utenze sdoppiate (da contatore condominiale a contatore singolo).
Utenze collettive
1. Rateizzazione oltre 12 mesi – numero di rateizzazioni oltre 12 mesi concesse ad utenze uso domestico residente e uso condominiale.
2. Interventi di riduzione contatore o sdoppiamento oppure utilizzo acqua non potabile – numero interventi.
3. Smart metering su utenze collettive – numero di utenze collettive con contatori smart.
4. Progetto check up perdite su impianti sportivi di proprietà del Comune dati in gestione a società sportive o altre associazioni – numero di interventi di check up realizzati.
5. Progetti di analisi consumi e check up perdite per ospedali, case di cura e istituti scolastici – numero di progetti realizzati.
6. Progetto per risparmio idrico nelle scuole – intervenire sui consumi scolastici ad esempio sostituendo la rubinetteria dei bagni con rubinetti a sensore – numero di interventi realizzati (serve un budget specifico ad esempio destinando una quota degli utili a questi interventi nei Comuni)
Nota metodologica:
Tenendo conto del diverso ordine di grandezza degli indicatori per avere un indicatore unico, al fine di contenere l’impatto dell’indicatore sulle famiglie rispetto alle utenze collette si potrebbe applicare un fattore di scala (0,2) che armonizza l’impatto della numerosità. Sul target mi riserverei una valutazione alla luce della conferma o meno che teniamo conto delle soluzioni su misura sopra indicate.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8" dT="2019-12-03T09:58:45.94" personId="{00000000-0000-0000-0000-000000000000}" id="{B36B4018-2BC6-4728-BAF0-724DA5C542F5}">
    <text>Indicatore M1 RQTI</text>
  </threadedComment>
  <threadedComment ref="B33" dT="2019-12-03T09:59:32.99" personId="{00000000-0000-0000-0000-000000000000}" id="{117DD12E-0D12-4FEE-A35C-E94779E9B90A}">
    <text>Volumi volanizzazione (vasca, sistema di accumulo)</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19-12-03T10:00:39.91" personId="{00000000-0000-0000-0000-000000000000}" id="{01D81056-996E-4589-A56F-7B2442F6053F}">
    <text>11% di servizi disponibili "on click" solution (4/35)</text>
  </threadedComment>
  <threadedComment ref="B3" dT="2019-12-03T10:03:32.62" personId="{00000000-0000-0000-0000-000000000000}" id="{5B1E1CB5-C666-4B13-AC28-2878DA2D10F3}" parentId="{01D81056-996E-4589-A56F-7B2442F6053F}">
    <text>I servizi digitali che potenzialmente possono diventare "on click" solution sono 35:
1) guarda gli interventi in corso
2) seganala un guasto
3) bolletta on line
4) domiciliazione bancaria
5) rateizzazione
6) rettifica
7) avvenuto pagamento
8) nuovo contratto di allacciamento
9) estensione di una rete esistente
10) opere di urbanizzazione pareri e collaudi
11) tracciamento reti
12) subentro-riattivazione fornitura
13) voltura
14) modifica dati
15) disattivazione fornitura
16) verifica della pressione
17) verifica pressione
18) verifica funzionamento del contatore
19) preventivo per lavori sul contatore
20) richiedi info
21) fai un reclamo
22) avvisami.
Potenziali nuovi servizi quali:
23) chat on line totalmente automatizzata
24) contratto telefonico anche per non vedenti (con registrazione, passando dal web, quindi con webapp)
25) visualizzazione consumi in real time
e altri 10 da capire durante l’anno 2020/2021 (es: avvisi real time interruzioni etc…).
Ad oggi (novembre 2019) solo 4 sono on click solutin: bolletta on line, pagare la bolletta con CDC, segnala un guasto, guarda gli interventi in corso.</text>
  </threadedComment>
  <threadedComment ref="B14" dT="2019-12-03T10:07:22.98" personId="{00000000-0000-0000-0000-000000000000}" id="{5EFA6341-27DD-446E-8E27-81541D70C277}">
    <text>Calcolo effettuato con approccio semplificato secondo le seguenti modalità:
1. selezione dei costi per investimento sostenuti a partire dall'anno 2018 relativi alle seguenti tipologie di interventi: case dell'acqua, biometano, bottini, cogenerazione, economia circolare (fanghi, forsu e altri), efficientamento energetico, fibra ottica, PIA, pozzo di prima falda, telecontrollo, vasca volano (NB: per la corretta individuazione dei costi relativi a queste tipologie di investimenti sarà necessario che gli interventi ad essi riconducibili siano evidenziati a livello di singola Commessa Piano) 
2. calcolo degli ammortamenti con attribuzione alla categoria cespiti teorica principale a partire dall'anno in cui sono sostenuti i costi (senza gestione dell'effettiva consuntivazione dei lavori e del time lag n+2 previsto dalla regolazione tariffaria)
3. non calcolati oneri finanziari e oneri fiscali
4. confronto degli ammortamenti generati dagli investimenti CSR con il totale degli ammortamenti di tutti gli investimenti realizzati a partire dall'anno 2018, calcolati anch'essi secondo i criteri sopra descritti
5. L’obiettivo è espresso in termini percentuali (vedi punto 4) e può essere letto come la quota di margine operativo lordo generato da investimenti CSR (sotto forma di ammortamenti) rispetto alla quota di margine operativo generata dal totale degli investimenti (il risultato è una proxy della quota degli investimenti CSR rispetto al totale degli investimenti).
Considerato che il totale degli investimenti è una variabile dipendente anche da fattori esterni (es. fabbisogni soggetti ad autorizzazione di ATO), CAP deve impegnarsi a riservare una quota percentuale costante/crescente di risorse agli investimenti CSR all'interno del proprio PdI. Questo approccio agevola ma non garantisce il raggiungimento dell'obiettivo, dato che lo stesso è determinato non solo dalla quantità di investimenti, ma anche dalla loro tipologia in relazione all'aliquota di ammortamento applicabile.</text>
  </threadedComment>
  <threadedComment ref="B15" dT="2019-12-03T10:06:09.15" personId="{00000000-0000-0000-0000-000000000000}" id="{70A798ED-E616-4454-92EE-BB85D1B8A62A}">
    <text>La baseline è rappresentata dal rapporto:
Ammortamenti derivanti da investimenti a valore condiviso / Ammortamenti Totali
NB:  la % dei target indica l'incremento periodico che deve registrare tale rapporto
Ad oggi (novembre 2019) questo rapporto è pari a:
 605.695€/5.591.231€  = 10,8%</text>
  </threadedComment>
  <threadedComment ref="B23" dT="2019-12-03T10:10:30.72" personId="{00000000-0000-0000-0000-000000000000}" id="{B3B0C4A0-627A-4D60-B750-212A73D92B95}">
    <text>Vengono capitalizzati tutti gli investimenti presenti in diverse tipologie di commesse che sottendono lo sviluppo di tecnologie utili e mirate all'automazione, oltre che le sperimentazioni e messa in opera di tecnologie di robotica.
In particolare, le commesse che sottendono tali investimenti, ad oggi individuate sono.
1. Commesse telecontrollo e remotizzazione
2. Commesse legate a sensori di rilevamento dati in continuo
3. Commessa control room (intero importo di capex)
4. Commessa 9104 - generica IT (Nuovo portale internet, nuove infrastrutture tecnologiche abilitanti).
5. Nuove commesse pure legate alla robotica, da attivarsi dall'anno 2021/22.
** Nell'anno2021 verrà organizzata la gestione a commessa, generando e creando n° 2 commesse ad hoc. Robotica - Automazione. All'interno di tali commesse verranno ribaltati i costi delle singole commesse legate ai due temi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192A7-7A13-45E7-8372-8FCD4A29CBB3}">
  <sheetPr>
    <tabColor rgb="FFED7D31"/>
    <pageSetUpPr fitToPage="1"/>
  </sheetPr>
  <dimension ref="A1:AG342"/>
  <sheetViews>
    <sheetView zoomScale="80" zoomScaleNormal="80" workbookViewId="0">
      <pane xSplit="2" ySplit="2" topLeftCell="C3" activePane="bottomRight" state="frozen"/>
      <selection pane="topRight" activeCell="C1" sqref="C1"/>
      <selection pane="bottomLeft" activeCell="A3" sqref="A3"/>
      <selection pane="bottomRight" activeCell="F5" sqref="F5"/>
    </sheetView>
  </sheetViews>
  <sheetFormatPr defaultColWidth="10.7109375" defaultRowHeight="15"/>
  <cols>
    <col min="1" max="1" width="29" style="1" customWidth="1"/>
    <col min="2" max="2" width="22.140625" style="1" customWidth="1"/>
    <col min="3" max="3" width="64" style="8" customWidth="1"/>
    <col min="4" max="4" width="25.42578125" style="8" hidden="1" customWidth="1"/>
    <col min="5" max="5" width="25.28515625" style="8" hidden="1" customWidth="1"/>
    <col min="6" max="6" width="69.28515625" style="1" customWidth="1"/>
    <col min="7" max="7" width="60.5703125" style="1" customWidth="1"/>
    <col min="8" max="8" width="28" style="1" hidden="1" customWidth="1"/>
    <col min="9" max="9" width="33" style="1" hidden="1" customWidth="1"/>
    <col min="10" max="10" width="35" style="1" customWidth="1"/>
    <col min="11" max="11" width="33.28515625" style="4" customWidth="1"/>
    <col min="12" max="13" width="27.42578125" style="1" customWidth="1"/>
    <col min="14" max="33" width="10.7109375" style="4"/>
    <col min="34" max="16384" width="10.7109375" style="1"/>
  </cols>
  <sheetData>
    <row r="1" spans="1:13" ht="38.25" customHeight="1">
      <c r="A1" s="430" t="s">
        <v>0</v>
      </c>
      <c r="B1" s="430"/>
      <c r="C1" s="430"/>
      <c r="D1" s="430"/>
      <c r="E1" s="430"/>
      <c r="F1" s="430"/>
      <c r="G1" s="430"/>
      <c r="H1" s="112"/>
      <c r="I1" s="112"/>
      <c r="J1" s="112"/>
      <c r="K1" s="356"/>
      <c r="L1" s="366"/>
      <c r="M1" s="147"/>
    </row>
    <row r="2" spans="1:13" ht="37.5" customHeight="1">
      <c r="A2" s="130" t="s">
        <v>1</v>
      </c>
      <c r="B2" s="130" t="s">
        <v>2</v>
      </c>
      <c r="C2" s="130" t="s">
        <v>3</v>
      </c>
      <c r="D2" s="131" t="s">
        <v>4</v>
      </c>
      <c r="E2" s="131" t="s">
        <v>5</v>
      </c>
      <c r="F2" s="130" t="s">
        <v>6</v>
      </c>
      <c r="G2" s="130" t="s">
        <v>7</v>
      </c>
      <c r="H2" s="132" t="s">
        <v>8</v>
      </c>
      <c r="I2" s="132" t="s">
        <v>9</v>
      </c>
      <c r="J2" s="141" t="s">
        <v>10</v>
      </c>
      <c r="K2" s="144" t="s">
        <v>11</v>
      </c>
      <c r="L2" s="149" t="s">
        <v>12</v>
      </c>
      <c r="M2" s="148" t="s">
        <v>13</v>
      </c>
    </row>
    <row r="3" spans="1:13" s="4" customFormat="1" ht="90">
      <c r="A3" s="133" t="s">
        <v>14</v>
      </c>
      <c r="B3" s="133" t="s">
        <v>15</v>
      </c>
      <c r="C3" s="133" t="s">
        <v>16</v>
      </c>
      <c r="D3" s="133"/>
      <c r="E3" s="133"/>
      <c r="F3" s="133" t="s">
        <v>17</v>
      </c>
      <c r="G3" s="133" t="s">
        <v>18</v>
      </c>
      <c r="H3" s="133"/>
      <c r="I3" s="133"/>
      <c r="J3" s="133" t="s">
        <v>19</v>
      </c>
      <c r="K3" s="145" t="s">
        <v>20</v>
      </c>
      <c r="L3" s="143"/>
      <c r="M3" s="133"/>
    </row>
    <row r="4" spans="1:13" s="4" customFormat="1" ht="45">
      <c r="A4" s="133" t="s">
        <v>21</v>
      </c>
      <c r="B4" s="133" t="s">
        <v>22</v>
      </c>
      <c r="C4" s="133" t="s">
        <v>16</v>
      </c>
      <c r="D4" s="133"/>
      <c r="E4" s="133"/>
      <c r="F4" s="133" t="s">
        <v>23</v>
      </c>
      <c r="G4" s="133" t="s">
        <v>24</v>
      </c>
      <c r="H4" s="133"/>
      <c r="I4" s="134"/>
      <c r="J4" s="133" t="s">
        <v>25</v>
      </c>
      <c r="K4" s="146">
        <v>44742</v>
      </c>
      <c r="L4" s="143"/>
      <c r="M4" s="133"/>
    </row>
    <row r="5" spans="1:13" s="4" customFormat="1" ht="45">
      <c r="A5" s="133" t="s">
        <v>26</v>
      </c>
      <c r="B5" s="133" t="s">
        <v>27</v>
      </c>
      <c r="C5" s="133" t="s">
        <v>16</v>
      </c>
      <c r="D5" s="133"/>
      <c r="E5" s="133"/>
      <c r="F5" s="133" t="s">
        <v>28</v>
      </c>
      <c r="G5" s="133" t="s">
        <v>24</v>
      </c>
      <c r="H5" s="133"/>
      <c r="I5" s="134"/>
      <c r="J5" s="133" t="s">
        <v>25</v>
      </c>
      <c r="K5" s="146">
        <v>44742</v>
      </c>
      <c r="L5" s="143"/>
      <c r="M5" s="133"/>
    </row>
    <row r="6" spans="1:13" s="4" customFormat="1" ht="30">
      <c r="A6" s="133" t="s">
        <v>29</v>
      </c>
      <c r="B6" s="133" t="s">
        <v>30</v>
      </c>
      <c r="C6" s="133" t="s">
        <v>16</v>
      </c>
      <c r="D6" s="133"/>
      <c r="E6" s="133"/>
      <c r="F6" s="133" t="s">
        <v>31</v>
      </c>
      <c r="G6" s="133" t="s">
        <v>32</v>
      </c>
      <c r="H6" s="133"/>
      <c r="I6" s="134"/>
      <c r="J6" s="133" t="s">
        <v>33</v>
      </c>
      <c r="K6" s="146">
        <v>44377</v>
      </c>
      <c r="L6" s="143"/>
      <c r="M6" s="133"/>
    </row>
    <row r="7" spans="1:13" s="4" customFormat="1" ht="58.5" customHeight="1">
      <c r="A7" s="133" t="s">
        <v>34</v>
      </c>
      <c r="B7" s="133" t="s">
        <v>35</v>
      </c>
      <c r="C7" s="133" t="s">
        <v>16</v>
      </c>
      <c r="D7" s="133"/>
      <c r="E7" s="133"/>
      <c r="F7" s="133" t="s">
        <v>36</v>
      </c>
      <c r="G7" s="133" t="s">
        <v>37</v>
      </c>
      <c r="H7" s="133"/>
      <c r="I7" s="134"/>
      <c r="J7" s="194" t="s">
        <v>38</v>
      </c>
      <c r="K7" s="146">
        <v>44377</v>
      </c>
      <c r="L7" s="143"/>
      <c r="M7" s="133"/>
    </row>
    <row r="8" spans="1:13" s="4" customFormat="1" ht="63" customHeight="1">
      <c r="A8" s="133" t="s">
        <v>39</v>
      </c>
      <c r="B8" s="133" t="s">
        <v>40</v>
      </c>
      <c r="C8" s="133" t="s">
        <v>16</v>
      </c>
      <c r="D8" s="133"/>
      <c r="E8" s="133"/>
      <c r="F8" s="133" t="s">
        <v>41</v>
      </c>
      <c r="G8" s="133" t="s">
        <v>42</v>
      </c>
      <c r="H8" s="133"/>
      <c r="I8" s="134"/>
      <c r="J8" s="133" t="s">
        <v>43</v>
      </c>
      <c r="K8" s="146">
        <v>45107</v>
      </c>
      <c r="L8" s="143"/>
      <c r="M8" s="133"/>
    </row>
    <row r="9" spans="1:13" s="4" customFormat="1">
      <c r="A9" s="133" t="s">
        <v>44</v>
      </c>
      <c r="B9" s="133" t="s">
        <v>45</v>
      </c>
      <c r="C9" s="133" t="s">
        <v>16</v>
      </c>
      <c r="D9" s="133"/>
      <c r="E9" s="133"/>
      <c r="F9" s="133" t="s">
        <v>46</v>
      </c>
      <c r="G9" s="133" t="s">
        <v>47</v>
      </c>
      <c r="H9" s="133"/>
      <c r="I9" s="134"/>
      <c r="J9" s="133"/>
      <c r="K9" s="146">
        <v>44316</v>
      </c>
      <c r="L9" s="143"/>
      <c r="M9" s="133"/>
    </row>
    <row r="10" spans="1:13" s="4" customFormat="1" ht="30">
      <c r="A10" s="133" t="s">
        <v>48</v>
      </c>
      <c r="B10" s="133" t="s">
        <v>49</v>
      </c>
      <c r="C10" s="133" t="s">
        <v>16</v>
      </c>
      <c r="D10" s="133"/>
      <c r="E10" s="133"/>
      <c r="F10" s="133" t="s">
        <v>50</v>
      </c>
      <c r="G10" s="133" t="s">
        <v>51</v>
      </c>
      <c r="H10" s="133"/>
      <c r="I10" s="134"/>
      <c r="J10" s="133" t="s">
        <v>52</v>
      </c>
      <c r="K10" s="146">
        <v>44012</v>
      </c>
      <c r="L10" s="143"/>
      <c r="M10" s="133"/>
    </row>
    <row r="11" spans="1:13" s="4" customFormat="1" ht="30">
      <c r="A11" s="133" t="s">
        <v>53</v>
      </c>
      <c r="B11" s="133" t="s">
        <v>54</v>
      </c>
      <c r="C11" s="133" t="s">
        <v>16</v>
      </c>
      <c r="D11" s="133"/>
      <c r="E11" s="133"/>
      <c r="F11" s="133" t="s">
        <v>55</v>
      </c>
      <c r="G11" s="133" t="s">
        <v>56</v>
      </c>
      <c r="H11" s="133"/>
      <c r="I11" s="134"/>
      <c r="J11" s="133" t="s">
        <v>52</v>
      </c>
      <c r="K11" s="146">
        <v>44012</v>
      </c>
      <c r="L11" s="143"/>
      <c r="M11" s="133"/>
    </row>
    <row r="12" spans="1:13" s="4" customFormat="1" ht="30">
      <c r="A12" s="133" t="s">
        <v>53</v>
      </c>
      <c r="B12" s="133" t="s">
        <v>57</v>
      </c>
      <c r="C12" s="133" t="s">
        <v>16</v>
      </c>
      <c r="D12" s="133"/>
      <c r="E12" s="133"/>
      <c r="F12" s="133" t="s">
        <v>58</v>
      </c>
      <c r="G12" s="133" t="s">
        <v>24</v>
      </c>
      <c r="H12" s="133"/>
      <c r="I12" s="134"/>
      <c r="J12" s="133" t="s">
        <v>59</v>
      </c>
      <c r="K12" s="146">
        <v>44012</v>
      </c>
      <c r="L12" s="143"/>
      <c r="M12" s="133"/>
    </row>
    <row r="13" spans="1:13" s="4" customFormat="1" ht="45">
      <c r="A13" s="133" t="s">
        <v>60</v>
      </c>
      <c r="B13" s="133" t="s">
        <v>61</v>
      </c>
      <c r="C13" s="133" t="s">
        <v>16</v>
      </c>
      <c r="D13" s="133"/>
      <c r="E13" s="133"/>
      <c r="F13" s="133" t="s">
        <v>62</v>
      </c>
      <c r="G13" s="133" t="s">
        <v>24</v>
      </c>
      <c r="H13" s="133"/>
      <c r="I13" s="134"/>
      <c r="J13" s="133" t="s">
        <v>63</v>
      </c>
      <c r="K13" s="146">
        <v>44742</v>
      </c>
      <c r="L13" s="143"/>
      <c r="M13" s="133"/>
    </row>
    <row r="14" spans="1:13" s="4" customFormat="1" ht="45">
      <c r="A14" s="133" t="s">
        <v>26</v>
      </c>
      <c r="B14" s="133" t="s">
        <v>64</v>
      </c>
      <c r="C14" s="133" t="s">
        <v>16</v>
      </c>
      <c r="D14" s="133"/>
      <c r="E14" s="133"/>
      <c r="F14" s="133" t="s">
        <v>65</v>
      </c>
      <c r="G14" s="133" t="s">
        <v>24</v>
      </c>
      <c r="H14" s="133"/>
      <c r="I14" s="134"/>
      <c r="J14" s="133" t="s">
        <v>66</v>
      </c>
      <c r="K14" s="146">
        <v>44074</v>
      </c>
      <c r="L14" s="143"/>
      <c r="M14" s="133"/>
    </row>
    <row r="15" spans="1:13" s="4" customFormat="1" ht="60">
      <c r="A15" s="133" t="s">
        <v>26</v>
      </c>
      <c r="B15" s="133" t="s">
        <v>64</v>
      </c>
      <c r="C15" s="133" t="s">
        <v>16</v>
      </c>
      <c r="D15" s="133"/>
      <c r="E15" s="133"/>
      <c r="F15" s="133" t="s">
        <v>67</v>
      </c>
      <c r="G15" s="133" t="s">
        <v>68</v>
      </c>
      <c r="H15" s="133"/>
      <c r="I15" s="134"/>
      <c r="J15" s="133" t="s">
        <v>66</v>
      </c>
      <c r="K15" s="146">
        <v>44074</v>
      </c>
      <c r="L15" s="143"/>
      <c r="M15" s="133"/>
    </row>
    <row r="16" spans="1:13" s="4" customFormat="1" ht="45">
      <c r="A16" s="133" t="s">
        <v>14</v>
      </c>
      <c r="B16" s="133" t="s">
        <v>15</v>
      </c>
      <c r="C16" s="133" t="s">
        <v>16</v>
      </c>
      <c r="D16" s="133"/>
      <c r="E16" s="133"/>
      <c r="F16" s="133" t="s">
        <v>69</v>
      </c>
      <c r="G16" s="133" t="s">
        <v>24</v>
      </c>
      <c r="H16" s="133"/>
      <c r="I16" s="134"/>
      <c r="J16" s="133"/>
      <c r="K16" s="146">
        <v>44012</v>
      </c>
      <c r="L16" s="143"/>
      <c r="M16" s="133"/>
    </row>
    <row r="17" spans="1:13" s="4" customFormat="1" ht="30">
      <c r="A17" s="133" t="s">
        <v>70</v>
      </c>
      <c r="B17" s="133" t="s">
        <v>71</v>
      </c>
      <c r="C17" s="133" t="s">
        <v>16</v>
      </c>
      <c r="D17" s="133"/>
      <c r="E17" s="133"/>
      <c r="F17" s="133" t="s">
        <v>72</v>
      </c>
      <c r="G17" s="133" t="s">
        <v>24</v>
      </c>
      <c r="H17" s="133"/>
      <c r="I17" s="134"/>
      <c r="J17" s="133"/>
      <c r="K17" s="146">
        <v>43951</v>
      </c>
      <c r="L17" s="143"/>
      <c r="M17" s="133"/>
    </row>
    <row r="18" spans="1:13" s="4" customFormat="1">
      <c r="A18" s="133" t="s">
        <v>73</v>
      </c>
      <c r="B18" s="133" t="s">
        <v>74</v>
      </c>
      <c r="C18" s="133" t="s">
        <v>16</v>
      </c>
      <c r="D18" s="133"/>
      <c r="E18" s="133"/>
      <c r="F18" s="133" t="s">
        <v>75</v>
      </c>
      <c r="G18" s="133" t="s">
        <v>76</v>
      </c>
      <c r="H18" s="133"/>
      <c r="I18" s="134"/>
      <c r="J18" s="133"/>
      <c r="K18" s="146">
        <v>44012</v>
      </c>
      <c r="L18" s="143"/>
      <c r="M18" s="133"/>
    </row>
    <row r="19" spans="1:13" s="4" customFormat="1" ht="30">
      <c r="A19" s="133" t="s">
        <v>77</v>
      </c>
      <c r="B19" s="133" t="s">
        <v>78</v>
      </c>
      <c r="C19" s="133" t="s">
        <v>16</v>
      </c>
      <c r="D19" s="133"/>
      <c r="E19" s="133"/>
      <c r="F19" s="133" t="s">
        <v>79</v>
      </c>
      <c r="G19" s="133" t="s">
        <v>80</v>
      </c>
      <c r="H19" s="133"/>
      <c r="I19" s="134"/>
      <c r="J19" s="133"/>
      <c r="K19" s="146">
        <v>44012</v>
      </c>
      <c r="L19" s="143"/>
      <c r="M19" s="133"/>
    </row>
    <row r="20" spans="1:13" s="4" customFormat="1" ht="60">
      <c r="A20" s="133" t="s">
        <v>14</v>
      </c>
      <c r="B20" s="133" t="s">
        <v>15</v>
      </c>
      <c r="C20" s="133" t="s">
        <v>81</v>
      </c>
      <c r="D20" s="133"/>
      <c r="E20" s="133"/>
      <c r="F20" s="133" t="s">
        <v>82</v>
      </c>
      <c r="G20" s="133" t="s">
        <v>83</v>
      </c>
      <c r="H20" s="133"/>
      <c r="I20" s="134"/>
      <c r="J20" s="133"/>
      <c r="K20" s="146">
        <v>43889</v>
      </c>
      <c r="L20" s="143"/>
      <c r="M20" s="133"/>
    </row>
    <row r="21" spans="1:13" s="4" customFormat="1" ht="30">
      <c r="A21" s="133" t="s">
        <v>84</v>
      </c>
      <c r="B21" s="133" t="s">
        <v>85</v>
      </c>
      <c r="C21" s="133" t="s">
        <v>86</v>
      </c>
      <c r="D21" s="133"/>
      <c r="E21" s="133"/>
      <c r="F21" s="133" t="s">
        <v>87</v>
      </c>
      <c r="G21" s="133" t="s">
        <v>88</v>
      </c>
      <c r="H21" s="133"/>
      <c r="I21" s="134"/>
      <c r="J21" s="133"/>
      <c r="K21" s="146">
        <v>44196</v>
      </c>
      <c r="L21" s="143"/>
      <c r="M21" s="133"/>
    </row>
    <row r="22" spans="1:13" s="4" customFormat="1" ht="45">
      <c r="A22" s="133" t="s">
        <v>89</v>
      </c>
      <c r="B22" s="133" t="s">
        <v>90</v>
      </c>
      <c r="C22" s="133" t="s">
        <v>86</v>
      </c>
      <c r="D22" s="133"/>
      <c r="E22" s="133"/>
      <c r="F22" s="133" t="s">
        <v>91</v>
      </c>
      <c r="G22" s="133" t="s">
        <v>47</v>
      </c>
      <c r="H22" s="133"/>
      <c r="I22" s="134"/>
      <c r="J22" s="133" t="s">
        <v>92</v>
      </c>
      <c r="K22" s="146">
        <v>44196</v>
      </c>
      <c r="L22" s="143"/>
      <c r="M22" s="133"/>
    </row>
    <row r="23" spans="1:13" s="4" customFormat="1">
      <c r="A23" s="133" t="s">
        <v>93</v>
      </c>
      <c r="B23" s="133" t="s">
        <v>94</v>
      </c>
      <c r="C23" s="133" t="s">
        <v>86</v>
      </c>
      <c r="D23" s="133"/>
      <c r="E23" s="133"/>
      <c r="F23" s="133" t="s">
        <v>95</v>
      </c>
      <c r="G23" s="133" t="s">
        <v>96</v>
      </c>
      <c r="H23" s="133"/>
      <c r="I23" s="134"/>
      <c r="J23" s="133"/>
      <c r="K23" s="146">
        <v>44196</v>
      </c>
      <c r="L23" s="143"/>
      <c r="M23" s="133"/>
    </row>
    <row r="24" spans="1:13" s="4" customFormat="1" ht="30">
      <c r="A24" s="133" t="s">
        <v>97</v>
      </c>
      <c r="B24" s="133" t="s">
        <v>98</v>
      </c>
      <c r="C24" s="133" t="s">
        <v>86</v>
      </c>
      <c r="D24" s="133"/>
      <c r="E24" s="133"/>
      <c r="F24" s="133" t="s">
        <v>99</v>
      </c>
      <c r="G24" s="133" t="s">
        <v>100</v>
      </c>
      <c r="H24" s="133"/>
      <c r="I24" s="134"/>
      <c r="J24" s="133"/>
      <c r="K24" s="146">
        <v>44196</v>
      </c>
      <c r="L24" s="143"/>
      <c r="M24" s="133"/>
    </row>
    <row r="25" spans="1:13" s="4" customFormat="1" ht="30">
      <c r="A25" s="133" t="s">
        <v>101</v>
      </c>
      <c r="B25" s="133" t="s">
        <v>102</v>
      </c>
      <c r="C25" s="133" t="s">
        <v>103</v>
      </c>
      <c r="D25" s="133"/>
      <c r="E25" s="133"/>
      <c r="F25" s="133" t="s">
        <v>104</v>
      </c>
      <c r="G25" s="133" t="s">
        <v>105</v>
      </c>
      <c r="H25" s="133"/>
      <c r="I25" s="134"/>
      <c r="J25" s="133"/>
      <c r="K25" s="146">
        <v>44196</v>
      </c>
      <c r="L25" s="143"/>
      <c r="M25" s="133"/>
    </row>
    <row r="26" spans="1:13" s="4" customFormat="1" ht="90">
      <c r="A26" s="133" t="s">
        <v>53</v>
      </c>
      <c r="B26" s="133" t="s">
        <v>57</v>
      </c>
      <c r="C26" s="133" t="s">
        <v>81</v>
      </c>
      <c r="D26" s="133"/>
      <c r="E26" s="133"/>
      <c r="F26" s="133" t="s">
        <v>106</v>
      </c>
      <c r="G26" s="133" t="s">
        <v>24</v>
      </c>
      <c r="H26" s="133"/>
      <c r="I26" s="134"/>
      <c r="J26" s="133"/>
      <c r="K26" s="146">
        <v>44196</v>
      </c>
      <c r="L26" s="143"/>
      <c r="M26" s="133"/>
    </row>
    <row r="27" spans="1:13" s="4" customFormat="1" ht="30">
      <c r="A27" s="133" t="s">
        <v>107</v>
      </c>
      <c r="B27" s="133" t="s">
        <v>108</v>
      </c>
      <c r="C27" s="133" t="s">
        <v>103</v>
      </c>
      <c r="D27" s="133"/>
      <c r="E27" s="133"/>
      <c r="F27" s="133" t="s">
        <v>109</v>
      </c>
      <c r="G27" s="133" t="s">
        <v>110</v>
      </c>
      <c r="H27" s="133"/>
      <c r="I27" s="134"/>
      <c r="J27" s="135"/>
      <c r="K27" s="146">
        <v>44196</v>
      </c>
      <c r="L27" s="143"/>
      <c r="M27" s="133"/>
    </row>
    <row r="28" spans="1:13" s="4" customFormat="1" ht="30">
      <c r="A28" s="133" t="s">
        <v>111</v>
      </c>
      <c r="B28" s="133" t="s">
        <v>112</v>
      </c>
      <c r="C28" s="133" t="s">
        <v>103</v>
      </c>
      <c r="D28" s="133"/>
      <c r="E28" s="133"/>
      <c r="F28" s="133" t="s">
        <v>113</v>
      </c>
      <c r="G28" s="133" t="s">
        <v>114</v>
      </c>
      <c r="H28" s="133"/>
      <c r="I28" s="134"/>
      <c r="J28" s="135"/>
      <c r="K28" s="146">
        <v>44196</v>
      </c>
      <c r="L28" s="143"/>
      <c r="M28" s="133"/>
    </row>
    <row r="29" spans="1:13" s="4" customFormat="1" ht="60">
      <c r="A29" s="133" t="s">
        <v>115</v>
      </c>
      <c r="B29" s="133" t="s">
        <v>116</v>
      </c>
      <c r="C29" s="133" t="s">
        <v>103</v>
      </c>
      <c r="D29" s="133"/>
      <c r="E29" s="133"/>
      <c r="F29" s="133" t="s">
        <v>117</v>
      </c>
      <c r="G29" s="133" t="s">
        <v>118</v>
      </c>
      <c r="H29" s="133"/>
      <c r="I29" s="134"/>
      <c r="J29" s="135"/>
      <c r="K29" s="146">
        <v>44196</v>
      </c>
      <c r="L29" s="143"/>
      <c r="M29" s="133"/>
    </row>
    <row r="30" spans="1:13" s="4" customFormat="1" ht="45">
      <c r="A30" s="133" t="s">
        <v>119</v>
      </c>
      <c r="B30" s="133" t="s">
        <v>116</v>
      </c>
      <c r="C30" s="133" t="s">
        <v>103</v>
      </c>
      <c r="D30" s="133"/>
      <c r="E30" s="133"/>
      <c r="F30" s="133" t="s">
        <v>120</v>
      </c>
      <c r="G30" s="133" t="s">
        <v>118</v>
      </c>
      <c r="H30" s="133"/>
      <c r="I30" s="134"/>
      <c r="J30" s="135"/>
      <c r="K30" s="146">
        <v>44196</v>
      </c>
      <c r="L30" s="143"/>
      <c r="M30" s="133"/>
    </row>
    <row r="31" spans="1:13" s="4" customFormat="1" ht="30">
      <c r="A31" s="133" t="s">
        <v>121</v>
      </c>
      <c r="B31" s="133" t="s">
        <v>122</v>
      </c>
      <c r="C31" s="133" t="s">
        <v>103</v>
      </c>
      <c r="D31" s="133"/>
      <c r="E31" s="133"/>
      <c r="F31" s="133" t="s">
        <v>123</v>
      </c>
      <c r="G31" s="133" t="s">
        <v>114</v>
      </c>
      <c r="H31" s="133"/>
      <c r="I31" s="134"/>
      <c r="J31" s="135"/>
      <c r="K31" s="146">
        <v>44196</v>
      </c>
      <c r="L31" s="143"/>
      <c r="M31" s="133"/>
    </row>
    <row r="32" spans="1:13" s="4" customFormat="1">
      <c r="A32" s="133" t="s">
        <v>26</v>
      </c>
      <c r="B32" s="133" t="s">
        <v>27</v>
      </c>
      <c r="C32" s="133" t="s">
        <v>103</v>
      </c>
      <c r="D32" s="133"/>
      <c r="E32" s="133"/>
      <c r="F32" s="133" t="s">
        <v>124</v>
      </c>
      <c r="G32" s="133" t="s">
        <v>125</v>
      </c>
      <c r="H32" s="133"/>
      <c r="I32" s="134"/>
      <c r="J32" s="135"/>
      <c r="K32" s="146">
        <v>44377</v>
      </c>
      <c r="L32" s="143"/>
      <c r="M32" s="133"/>
    </row>
    <row r="33" spans="1:13" s="4" customFormat="1">
      <c r="A33" s="133" t="s">
        <v>126</v>
      </c>
      <c r="B33" s="133" t="s">
        <v>127</v>
      </c>
      <c r="C33" s="133" t="s">
        <v>103</v>
      </c>
      <c r="D33" s="133"/>
      <c r="E33" s="133"/>
      <c r="F33" s="133" t="s">
        <v>128</v>
      </c>
      <c r="G33" s="133" t="s">
        <v>129</v>
      </c>
      <c r="H33" s="133"/>
      <c r="I33" s="134"/>
      <c r="J33" s="135"/>
      <c r="K33" s="146">
        <v>44742</v>
      </c>
      <c r="L33" s="143"/>
      <c r="M33" s="133"/>
    </row>
    <row r="34" spans="1:13" s="4" customFormat="1" ht="30">
      <c r="A34" s="133" t="s">
        <v>126</v>
      </c>
      <c r="B34" s="133" t="s">
        <v>127</v>
      </c>
      <c r="C34" s="133" t="s">
        <v>103</v>
      </c>
      <c r="D34" s="133"/>
      <c r="E34" s="133"/>
      <c r="F34" s="133" t="s">
        <v>130</v>
      </c>
      <c r="G34" s="133" t="s">
        <v>131</v>
      </c>
      <c r="H34" s="133"/>
      <c r="I34" s="134"/>
      <c r="J34" s="135"/>
      <c r="K34" s="146">
        <v>44196</v>
      </c>
      <c r="L34" s="143"/>
      <c r="M34" s="133"/>
    </row>
    <row r="35" spans="1:13" s="4" customFormat="1" ht="30">
      <c r="A35" s="133" t="s">
        <v>132</v>
      </c>
      <c r="B35" s="133" t="s">
        <v>133</v>
      </c>
      <c r="C35" s="133" t="s">
        <v>103</v>
      </c>
      <c r="D35" s="133"/>
      <c r="E35" s="133"/>
      <c r="F35" s="133" t="s">
        <v>134</v>
      </c>
      <c r="G35" s="133" t="s">
        <v>135</v>
      </c>
      <c r="H35" s="133"/>
      <c r="I35" s="134"/>
      <c r="J35" s="135"/>
      <c r="K35" s="146">
        <v>44196</v>
      </c>
      <c r="L35" s="143"/>
      <c r="M35" s="133"/>
    </row>
    <row r="36" spans="1:13" s="4" customFormat="1" ht="30">
      <c r="A36" s="133" t="s">
        <v>132</v>
      </c>
      <c r="B36" s="133" t="s">
        <v>133</v>
      </c>
      <c r="C36" s="133" t="s">
        <v>103</v>
      </c>
      <c r="D36" s="133"/>
      <c r="E36" s="133"/>
      <c r="F36" s="133" t="s">
        <v>136</v>
      </c>
      <c r="G36" s="133" t="s">
        <v>137</v>
      </c>
      <c r="H36" s="133"/>
      <c r="I36" s="134"/>
      <c r="J36" s="135"/>
      <c r="K36" s="146">
        <v>44196</v>
      </c>
      <c r="L36" s="143"/>
      <c r="M36" s="133"/>
    </row>
    <row r="37" spans="1:13" s="4" customFormat="1" ht="45">
      <c r="A37" s="133" t="s">
        <v>29</v>
      </c>
      <c r="B37" s="133" t="s">
        <v>30</v>
      </c>
      <c r="C37" s="133" t="s">
        <v>103</v>
      </c>
      <c r="D37" s="133"/>
      <c r="E37" s="133"/>
      <c r="F37" s="133" t="s">
        <v>138</v>
      </c>
      <c r="G37" s="133" t="s">
        <v>118</v>
      </c>
      <c r="H37" s="133"/>
      <c r="I37" s="134"/>
      <c r="J37" s="135" t="s">
        <v>139</v>
      </c>
      <c r="K37" s="146">
        <v>44561</v>
      </c>
      <c r="L37" s="143"/>
      <c r="M37" s="133"/>
    </row>
    <row r="38" spans="1:13" s="4" customFormat="1">
      <c r="A38" s="133" t="s">
        <v>29</v>
      </c>
      <c r="B38" s="133" t="s">
        <v>30</v>
      </c>
      <c r="C38" s="133" t="s">
        <v>103</v>
      </c>
      <c r="D38" s="133"/>
      <c r="E38" s="133"/>
      <c r="F38" s="133" t="s">
        <v>140</v>
      </c>
      <c r="G38" s="133" t="s">
        <v>118</v>
      </c>
      <c r="H38" s="133"/>
      <c r="I38" s="134"/>
      <c r="J38" s="135" t="s">
        <v>139</v>
      </c>
      <c r="K38" s="146">
        <v>44561</v>
      </c>
      <c r="L38" s="143"/>
      <c r="M38" s="133"/>
    </row>
    <row r="39" spans="1:13" s="4" customFormat="1" ht="60">
      <c r="A39" s="133" t="s">
        <v>141</v>
      </c>
      <c r="B39" s="133" t="s">
        <v>108</v>
      </c>
      <c r="C39" s="133" t="s">
        <v>103</v>
      </c>
      <c r="D39" s="133"/>
      <c r="E39" s="133"/>
      <c r="F39" s="133" t="s">
        <v>142</v>
      </c>
      <c r="G39" s="133" t="s">
        <v>143</v>
      </c>
      <c r="H39" s="133"/>
      <c r="I39" s="134"/>
      <c r="J39" s="135"/>
      <c r="K39" s="146">
        <v>44561</v>
      </c>
      <c r="L39" s="143"/>
      <c r="M39" s="133"/>
    </row>
    <row r="40" spans="1:13" s="4" customFormat="1" ht="30">
      <c r="A40" s="133" t="s">
        <v>29</v>
      </c>
      <c r="B40" s="133" t="s">
        <v>30</v>
      </c>
      <c r="C40" s="133" t="s">
        <v>103</v>
      </c>
      <c r="D40" s="133"/>
      <c r="E40" s="133"/>
      <c r="F40" s="133" t="s">
        <v>144</v>
      </c>
      <c r="G40" s="133" t="s">
        <v>145</v>
      </c>
      <c r="H40" s="133"/>
      <c r="I40" s="134"/>
      <c r="J40" s="135"/>
      <c r="K40" s="146">
        <v>44286</v>
      </c>
      <c r="L40" s="143"/>
      <c r="M40" s="133"/>
    </row>
    <row r="41" spans="1:13" s="4" customFormat="1" ht="30">
      <c r="A41" s="133" t="s">
        <v>146</v>
      </c>
      <c r="B41" s="133" t="s">
        <v>147</v>
      </c>
      <c r="C41" s="133" t="s">
        <v>148</v>
      </c>
      <c r="D41" s="133"/>
      <c r="E41" s="133"/>
      <c r="F41" s="133" t="s">
        <v>149</v>
      </c>
      <c r="G41" s="133" t="s">
        <v>150</v>
      </c>
      <c r="H41" s="133"/>
      <c r="I41" s="134"/>
      <c r="J41" s="135" t="s">
        <v>151</v>
      </c>
      <c r="K41" s="146">
        <v>44196</v>
      </c>
      <c r="L41" s="143"/>
      <c r="M41" s="133"/>
    </row>
    <row r="42" spans="1:13" s="4" customFormat="1" ht="60">
      <c r="A42" s="133" t="s">
        <v>14</v>
      </c>
      <c r="B42" s="133" t="s">
        <v>15</v>
      </c>
      <c r="C42" s="133" t="s">
        <v>152</v>
      </c>
      <c r="D42" s="133"/>
      <c r="E42" s="133"/>
      <c r="F42" s="133" t="s">
        <v>153</v>
      </c>
      <c r="G42" s="133" t="s">
        <v>24</v>
      </c>
      <c r="H42" s="133"/>
      <c r="I42" s="134"/>
      <c r="J42" s="135"/>
      <c r="K42" s="146">
        <v>44196</v>
      </c>
      <c r="L42" s="143"/>
      <c r="M42" s="133"/>
    </row>
    <row r="43" spans="1:13" s="4" customFormat="1" ht="75">
      <c r="A43" s="221" t="s">
        <v>154</v>
      </c>
      <c r="B43" s="221" t="s">
        <v>155</v>
      </c>
      <c r="C43" s="221" t="s">
        <v>156</v>
      </c>
      <c r="D43" s="221"/>
      <c r="E43" s="221"/>
      <c r="F43" s="221" t="s">
        <v>157</v>
      </c>
      <c r="G43" s="221" t="s">
        <v>158</v>
      </c>
      <c r="H43" s="221"/>
      <c r="I43" s="222"/>
      <c r="J43" s="223"/>
      <c r="K43" s="224">
        <v>44196</v>
      </c>
      <c r="L43" s="225"/>
      <c r="M43" s="221"/>
    </row>
    <row r="44" spans="1:13" customFormat="1" ht="96.6" customHeight="1">
      <c r="A44" s="219" t="s">
        <v>60</v>
      </c>
      <c r="B44" s="215" t="s">
        <v>159</v>
      </c>
      <c r="C44" s="220" t="s">
        <v>160</v>
      </c>
      <c r="D44" s="215" t="s">
        <v>161</v>
      </c>
      <c r="E44" s="215" t="s">
        <v>161</v>
      </c>
      <c r="F44" s="216" t="s">
        <v>162</v>
      </c>
      <c r="G44" s="217" t="s">
        <v>163</v>
      </c>
      <c r="H44" s="215" t="s">
        <v>161</v>
      </c>
      <c r="I44" s="215" t="s">
        <v>161</v>
      </c>
      <c r="J44" s="226" t="s">
        <v>164</v>
      </c>
      <c r="K44" s="224">
        <v>44196</v>
      </c>
      <c r="L44" s="220" t="s">
        <v>165</v>
      </c>
      <c r="M44" s="218"/>
    </row>
    <row r="45" spans="1:13" customFormat="1" ht="96.6" customHeight="1">
      <c r="A45" s="219" t="s">
        <v>60</v>
      </c>
      <c r="B45" s="215" t="s">
        <v>159</v>
      </c>
      <c r="C45" s="220" t="s">
        <v>160</v>
      </c>
      <c r="D45" s="215" t="s">
        <v>161</v>
      </c>
      <c r="E45" s="215" t="s">
        <v>161</v>
      </c>
      <c r="F45" s="216" t="s">
        <v>162</v>
      </c>
      <c r="G45" s="217" t="s">
        <v>166</v>
      </c>
      <c r="H45" s="215" t="s">
        <v>161</v>
      </c>
      <c r="I45" s="215" t="s">
        <v>161</v>
      </c>
      <c r="J45" s="226" t="s">
        <v>164</v>
      </c>
      <c r="K45" s="146">
        <v>44196</v>
      </c>
      <c r="L45" s="220" t="s">
        <v>165</v>
      </c>
      <c r="M45" s="218"/>
    </row>
    <row r="46" spans="1:13" s="4" customFormat="1">
      <c r="C46" s="7"/>
      <c r="D46" s="7"/>
      <c r="E46" s="7"/>
    </row>
    <row r="47" spans="1:13" s="4" customFormat="1">
      <c r="C47" s="7"/>
      <c r="D47" s="7"/>
      <c r="E47" s="7"/>
    </row>
    <row r="48" spans="1:13" s="4" customFormat="1">
      <c r="C48" s="7"/>
      <c r="D48" s="7"/>
      <c r="E48" s="7"/>
    </row>
    <row r="49" spans="3:5" s="4" customFormat="1">
      <c r="C49" s="7"/>
      <c r="D49" s="7"/>
      <c r="E49" s="7"/>
    </row>
    <row r="50" spans="3:5" s="4" customFormat="1">
      <c r="C50" s="7"/>
      <c r="D50" s="7"/>
      <c r="E50" s="7"/>
    </row>
    <row r="51" spans="3:5" s="4" customFormat="1">
      <c r="C51" s="7"/>
      <c r="D51" s="7"/>
      <c r="E51" s="7"/>
    </row>
    <row r="52" spans="3:5" s="4" customFormat="1">
      <c r="C52" s="7"/>
      <c r="D52" s="7"/>
      <c r="E52" s="7"/>
    </row>
    <row r="53" spans="3:5" s="4" customFormat="1">
      <c r="C53" s="7"/>
      <c r="D53" s="7"/>
      <c r="E53" s="7"/>
    </row>
    <row r="54" spans="3:5" s="4" customFormat="1">
      <c r="C54" s="7"/>
      <c r="D54" s="7"/>
      <c r="E54" s="7"/>
    </row>
    <row r="55" spans="3:5" s="4" customFormat="1">
      <c r="C55" s="7"/>
      <c r="D55" s="7"/>
      <c r="E55" s="7"/>
    </row>
    <row r="56" spans="3:5" s="4" customFormat="1">
      <c r="C56" s="7"/>
      <c r="D56" s="7"/>
      <c r="E56" s="7"/>
    </row>
    <row r="57" spans="3:5" s="4" customFormat="1">
      <c r="C57" s="7"/>
      <c r="D57" s="7"/>
      <c r="E57" s="7"/>
    </row>
    <row r="58" spans="3:5" s="4" customFormat="1">
      <c r="C58" s="7"/>
      <c r="D58" s="7"/>
      <c r="E58" s="7"/>
    </row>
    <row r="59" spans="3:5" s="4" customFormat="1">
      <c r="C59" s="7"/>
      <c r="D59" s="7"/>
      <c r="E59" s="7"/>
    </row>
    <row r="60" spans="3:5" s="4" customFormat="1">
      <c r="C60" s="7"/>
      <c r="D60" s="7"/>
      <c r="E60" s="7"/>
    </row>
    <row r="61" spans="3:5" s="4" customFormat="1">
      <c r="C61" s="7"/>
      <c r="D61" s="7"/>
      <c r="E61" s="7"/>
    </row>
    <row r="62" spans="3:5" s="4" customFormat="1">
      <c r="C62" s="7"/>
      <c r="D62" s="7"/>
      <c r="E62" s="7"/>
    </row>
    <row r="63" spans="3:5" s="4" customFormat="1">
      <c r="C63" s="7"/>
      <c r="D63" s="7"/>
      <c r="E63" s="7"/>
    </row>
    <row r="64" spans="3:5" s="4" customFormat="1">
      <c r="C64" s="7"/>
      <c r="D64" s="7"/>
      <c r="E64" s="7"/>
    </row>
    <row r="65" spans="3:5" s="4" customFormat="1">
      <c r="C65" s="7"/>
      <c r="D65" s="7"/>
      <c r="E65" s="7"/>
    </row>
    <row r="66" spans="3:5" s="4" customFormat="1">
      <c r="C66" s="7"/>
      <c r="D66" s="7"/>
      <c r="E66" s="7"/>
    </row>
    <row r="67" spans="3:5" s="4" customFormat="1">
      <c r="C67" s="7"/>
      <c r="D67" s="7"/>
      <c r="E67" s="7"/>
    </row>
    <row r="68" spans="3:5" s="4" customFormat="1">
      <c r="C68" s="7"/>
      <c r="D68" s="7"/>
      <c r="E68" s="7"/>
    </row>
    <row r="69" spans="3:5" s="4" customFormat="1">
      <c r="C69" s="7"/>
      <c r="D69" s="7"/>
      <c r="E69" s="7"/>
    </row>
    <row r="70" spans="3:5" s="4" customFormat="1">
      <c r="C70" s="7"/>
      <c r="D70" s="7"/>
      <c r="E70" s="7"/>
    </row>
    <row r="71" spans="3:5" s="4" customFormat="1">
      <c r="C71" s="7"/>
      <c r="D71" s="7"/>
      <c r="E71" s="7"/>
    </row>
    <row r="72" spans="3:5" s="4" customFormat="1">
      <c r="C72" s="7"/>
      <c r="D72" s="7"/>
      <c r="E72" s="7"/>
    </row>
    <row r="73" spans="3:5" s="4" customFormat="1">
      <c r="C73" s="7"/>
      <c r="D73" s="7"/>
      <c r="E73" s="7"/>
    </row>
    <row r="74" spans="3:5" s="4" customFormat="1">
      <c r="C74" s="7"/>
      <c r="D74" s="7"/>
      <c r="E74" s="7"/>
    </row>
    <row r="75" spans="3:5" s="4" customFormat="1">
      <c r="C75" s="7"/>
      <c r="D75" s="7"/>
      <c r="E75" s="7"/>
    </row>
    <row r="76" spans="3:5" s="4" customFormat="1">
      <c r="C76" s="7"/>
      <c r="D76" s="7"/>
      <c r="E76" s="7"/>
    </row>
    <row r="77" spans="3:5" s="4" customFormat="1">
      <c r="C77" s="7"/>
      <c r="D77" s="7"/>
      <c r="E77" s="7"/>
    </row>
    <row r="78" spans="3:5" s="4" customFormat="1">
      <c r="C78" s="7"/>
      <c r="D78" s="7"/>
      <c r="E78" s="7"/>
    </row>
    <row r="79" spans="3:5" s="4" customFormat="1">
      <c r="C79" s="7"/>
      <c r="D79" s="7"/>
      <c r="E79" s="7"/>
    </row>
    <row r="80" spans="3:5" s="4" customFormat="1">
      <c r="C80" s="7"/>
      <c r="D80" s="7"/>
      <c r="E80" s="7"/>
    </row>
    <row r="81" spans="3:5" s="4" customFormat="1">
      <c r="C81" s="7"/>
      <c r="D81" s="7"/>
      <c r="E81" s="7"/>
    </row>
    <row r="82" spans="3:5" s="4" customFormat="1">
      <c r="C82" s="7"/>
      <c r="D82" s="7"/>
      <c r="E82" s="7"/>
    </row>
    <row r="83" spans="3:5" s="4" customFormat="1">
      <c r="C83" s="7"/>
      <c r="D83" s="7"/>
      <c r="E83" s="7"/>
    </row>
    <row r="84" spans="3:5" s="4" customFormat="1">
      <c r="C84" s="7"/>
      <c r="D84" s="7"/>
      <c r="E84" s="7"/>
    </row>
    <row r="85" spans="3:5" s="4" customFormat="1">
      <c r="C85" s="7"/>
      <c r="D85" s="7"/>
      <c r="E85" s="7"/>
    </row>
    <row r="86" spans="3:5" s="4" customFormat="1">
      <c r="C86" s="7"/>
      <c r="D86" s="7"/>
      <c r="E86" s="7"/>
    </row>
    <row r="87" spans="3:5" s="4" customFormat="1">
      <c r="C87" s="7"/>
      <c r="D87" s="7"/>
      <c r="E87" s="7"/>
    </row>
    <row r="88" spans="3:5" s="4" customFormat="1">
      <c r="C88" s="7"/>
      <c r="D88" s="7"/>
      <c r="E88" s="7"/>
    </row>
    <row r="89" spans="3:5" s="4" customFormat="1">
      <c r="C89" s="7"/>
      <c r="D89" s="7"/>
      <c r="E89" s="7"/>
    </row>
    <row r="90" spans="3:5" s="4" customFormat="1">
      <c r="C90" s="7"/>
      <c r="D90" s="7"/>
      <c r="E90" s="7"/>
    </row>
    <row r="91" spans="3:5" s="4" customFormat="1">
      <c r="C91" s="7"/>
      <c r="D91" s="7"/>
      <c r="E91" s="7"/>
    </row>
    <row r="92" spans="3:5" s="4" customFormat="1">
      <c r="C92" s="7"/>
      <c r="D92" s="7"/>
      <c r="E92" s="7"/>
    </row>
    <row r="93" spans="3:5" s="4" customFormat="1">
      <c r="C93" s="7"/>
      <c r="D93" s="7"/>
      <c r="E93" s="7"/>
    </row>
    <row r="94" spans="3:5" s="4" customFormat="1">
      <c r="C94" s="7"/>
      <c r="D94" s="7"/>
      <c r="E94" s="7"/>
    </row>
    <row r="95" spans="3:5" s="4" customFormat="1">
      <c r="C95" s="7"/>
      <c r="D95" s="7"/>
      <c r="E95" s="7"/>
    </row>
    <row r="96" spans="3:5" s="4" customFormat="1">
      <c r="C96" s="7"/>
      <c r="D96" s="7"/>
      <c r="E96" s="7"/>
    </row>
    <row r="97" spans="3:5" s="4" customFormat="1">
      <c r="C97" s="7"/>
      <c r="D97" s="7"/>
      <c r="E97" s="7"/>
    </row>
    <row r="98" spans="3:5" s="4" customFormat="1">
      <c r="C98" s="7"/>
      <c r="D98" s="7"/>
      <c r="E98" s="7"/>
    </row>
    <row r="99" spans="3:5" s="4" customFormat="1">
      <c r="C99" s="7"/>
      <c r="D99" s="7"/>
      <c r="E99" s="7"/>
    </row>
    <row r="100" spans="3:5" s="4" customFormat="1">
      <c r="C100" s="7"/>
      <c r="D100" s="7"/>
      <c r="E100" s="7"/>
    </row>
    <row r="101" spans="3:5" s="4" customFormat="1">
      <c r="C101" s="7"/>
      <c r="D101" s="7"/>
      <c r="E101" s="7"/>
    </row>
    <row r="102" spans="3:5" s="4" customFormat="1">
      <c r="C102" s="7"/>
      <c r="D102" s="7"/>
      <c r="E102" s="7"/>
    </row>
    <row r="103" spans="3:5" s="4" customFormat="1">
      <c r="C103" s="7"/>
      <c r="D103" s="7"/>
      <c r="E103" s="7"/>
    </row>
    <row r="104" spans="3:5" s="4" customFormat="1">
      <c r="C104" s="7"/>
      <c r="D104" s="7"/>
      <c r="E104" s="7"/>
    </row>
    <row r="105" spans="3:5" s="4" customFormat="1">
      <c r="C105" s="7"/>
      <c r="D105" s="7"/>
      <c r="E105" s="7"/>
    </row>
    <row r="106" spans="3:5" s="4" customFormat="1">
      <c r="C106" s="7"/>
      <c r="D106" s="7"/>
      <c r="E106" s="7"/>
    </row>
    <row r="107" spans="3:5" s="4" customFormat="1">
      <c r="C107" s="7"/>
      <c r="D107" s="7"/>
      <c r="E107" s="7"/>
    </row>
    <row r="108" spans="3:5" s="4" customFormat="1">
      <c r="C108" s="7"/>
      <c r="D108" s="7"/>
      <c r="E108" s="7"/>
    </row>
    <row r="109" spans="3:5" s="4" customFormat="1">
      <c r="C109" s="7"/>
      <c r="D109" s="7"/>
      <c r="E109" s="7"/>
    </row>
    <row r="110" spans="3:5" s="4" customFormat="1">
      <c r="C110" s="7"/>
      <c r="D110" s="7"/>
      <c r="E110" s="7"/>
    </row>
    <row r="111" spans="3:5" s="4" customFormat="1">
      <c r="C111" s="7"/>
      <c r="D111" s="7"/>
      <c r="E111" s="7"/>
    </row>
    <row r="112" spans="3:5" s="4" customFormat="1">
      <c r="C112" s="7"/>
      <c r="D112" s="7"/>
      <c r="E112" s="7"/>
    </row>
    <row r="113" spans="3:5" s="4" customFormat="1">
      <c r="C113" s="7"/>
      <c r="D113" s="7"/>
      <c r="E113" s="7"/>
    </row>
    <row r="114" spans="3:5" s="4" customFormat="1">
      <c r="C114" s="7"/>
      <c r="D114" s="7"/>
      <c r="E114" s="7"/>
    </row>
    <row r="115" spans="3:5" s="4" customFormat="1">
      <c r="C115" s="7"/>
      <c r="D115" s="7"/>
      <c r="E115" s="7"/>
    </row>
    <row r="116" spans="3:5" s="4" customFormat="1">
      <c r="C116" s="7"/>
      <c r="D116" s="7"/>
      <c r="E116" s="7"/>
    </row>
    <row r="117" spans="3:5" s="4" customFormat="1">
      <c r="C117" s="7"/>
      <c r="D117" s="7"/>
      <c r="E117" s="7"/>
    </row>
    <row r="118" spans="3:5" s="4" customFormat="1">
      <c r="C118" s="7"/>
      <c r="D118" s="7"/>
      <c r="E118" s="7"/>
    </row>
    <row r="119" spans="3:5" s="4" customFormat="1">
      <c r="C119" s="7"/>
      <c r="D119" s="7"/>
      <c r="E119" s="7"/>
    </row>
    <row r="120" spans="3:5" s="4" customFormat="1">
      <c r="C120" s="7"/>
      <c r="D120" s="7"/>
      <c r="E120" s="7"/>
    </row>
    <row r="121" spans="3:5" s="4" customFormat="1">
      <c r="C121" s="7"/>
      <c r="D121" s="7"/>
      <c r="E121" s="7"/>
    </row>
    <row r="122" spans="3:5" s="4" customFormat="1">
      <c r="C122" s="7"/>
      <c r="D122" s="7"/>
      <c r="E122" s="7"/>
    </row>
    <row r="123" spans="3:5" s="4" customFormat="1">
      <c r="C123" s="7"/>
      <c r="D123" s="7"/>
      <c r="E123" s="7"/>
    </row>
    <row r="124" spans="3:5" s="4" customFormat="1">
      <c r="C124" s="7"/>
      <c r="D124" s="7"/>
      <c r="E124" s="7"/>
    </row>
    <row r="125" spans="3:5" s="4" customFormat="1">
      <c r="C125" s="7"/>
      <c r="D125" s="7"/>
      <c r="E125" s="7"/>
    </row>
    <row r="126" spans="3:5" s="4" customFormat="1">
      <c r="C126" s="7"/>
      <c r="D126" s="7"/>
      <c r="E126" s="7"/>
    </row>
    <row r="127" spans="3:5" s="4" customFormat="1">
      <c r="C127" s="7"/>
      <c r="D127" s="7"/>
      <c r="E127" s="7"/>
    </row>
    <row r="128" spans="3:5" s="4" customFormat="1">
      <c r="C128" s="7"/>
      <c r="D128" s="7"/>
      <c r="E128" s="7"/>
    </row>
    <row r="129" spans="3:5" s="4" customFormat="1">
      <c r="C129" s="7"/>
      <c r="D129" s="7"/>
      <c r="E129" s="7"/>
    </row>
    <row r="130" spans="3:5" s="4" customFormat="1">
      <c r="C130" s="7"/>
      <c r="D130" s="7"/>
      <c r="E130" s="7"/>
    </row>
    <row r="131" spans="3:5" s="4" customFormat="1">
      <c r="C131" s="7"/>
      <c r="D131" s="7"/>
      <c r="E131" s="7"/>
    </row>
    <row r="132" spans="3:5" s="4" customFormat="1">
      <c r="C132" s="7"/>
      <c r="D132" s="7"/>
      <c r="E132" s="7"/>
    </row>
    <row r="133" spans="3:5" s="4" customFormat="1">
      <c r="C133" s="7"/>
      <c r="D133" s="7"/>
      <c r="E133" s="7"/>
    </row>
    <row r="134" spans="3:5" s="4" customFormat="1">
      <c r="C134" s="7"/>
      <c r="D134" s="7"/>
      <c r="E134" s="7"/>
    </row>
    <row r="135" spans="3:5" s="4" customFormat="1">
      <c r="C135" s="7"/>
      <c r="D135" s="7"/>
      <c r="E135" s="7"/>
    </row>
    <row r="136" spans="3:5" s="4" customFormat="1">
      <c r="C136" s="7"/>
      <c r="D136" s="7"/>
      <c r="E136" s="7"/>
    </row>
    <row r="137" spans="3:5" s="4" customFormat="1">
      <c r="C137" s="7"/>
      <c r="D137" s="7"/>
      <c r="E137" s="7"/>
    </row>
    <row r="138" spans="3:5" s="4" customFormat="1">
      <c r="C138" s="7"/>
      <c r="D138" s="7"/>
      <c r="E138" s="7"/>
    </row>
    <row r="139" spans="3:5" s="4" customFormat="1">
      <c r="C139" s="7"/>
      <c r="D139" s="7"/>
      <c r="E139" s="7"/>
    </row>
    <row r="140" spans="3:5" s="4" customFormat="1">
      <c r="C140" s="7"/>
      <c r="D140" s="7"/>
      <c r="E140" s="7"/>
    </row>
    <row r="141" spans="3:5" s="4" customFormat="1">
      <c r="C141" s="7"/>
      <c r="D141" s="7"/>
      <c r="E141" s="7"/>
    </row>
    <row r="142" spans="3:5" s="4" customFormat="1">
      <c r="C142" s="7"/>
      <c r="D142" s="7"/>
      <c r="E142" s="7"/>
    </row>
    <row r="143" spans="3:5" s="4" customFormat="1">
      <c r="C143" s="7"/>
      <c r="D143" s="7"/>
      <c r="E143" s="7"/>
    </row>
    <row r="144" spans="3:5" s="4" customFormat="1">
      <c r="C144" s="7"/>
      <c r="D144" s="7"/>
      <c r="E144" s="7"/>
    </row>
    <row r="145" spans="3:5" s="4" customFormat="1">
      <c r="C145" s="7"/>
      <c r="D145" s="7"/>
      <c r="E145" s="7"/>
    </row>
    <row r="146" spans="3:5" s="4" customFormat="1">
      <c r="C146" s="7"/>
      <c r="D146" s="7"/>
      <c r="E146" s="7"/>
    </row>
    <row r="147" spans="3:5" s="4" customFormat="1">
      <c r="C147" s="7"/>
      <c r="D147" s="7"/>
      <c r="E147" s="7"/>
    </row>
    <row r="148" spans="3:5" s="4" customFormat="1">
      <c r="C148" s="7"/>
      <c r="D148" s="7"/>
      <c r="E148" s="7"/>
    </row>
    <row r="149" spans="3:5" s="4" customFormat="1">
      <c r="C149" s="7"/>
      <c r="D149" s="7"/>
      <c r="E149" s="7"/>
    </row>
    <row r="150" spans="3:5" s="4" customFormat="1">
      <c r="C150" s="7"/>
      <c r="D150" s="7"/>
      <c r="E150" s="7"/>
    </row>
    <row r="151" spans="3:5" s="4" customFormat="1">
      <c r="C151" s="7"/>
      <c r="D151" s="7"/>
      <c r="E151" s="7"/>
    </row>
    <row r="152" spans="3:5" s="4" customFormat="1">
      <c r="C152" s="7"/>
      <c r="D152" s="7"/>
      <c r="E152" s="7"/>
    </row>
    <row r="153" spans="3:5" s="4" customFormat="1">
      <c r="C153" s="7"/>
      <c r="D153" s="7"/>
      <c r="E153" s="7"/>
    </row>
    <row r="154" spans="3:5" s="4" customFormat="1">
      <c r="C154" s="7"/>
      <c r="D154" s="7"/>
      <c r="E154" s="7"/>
    </row>
    <row r="155" spans="3:5" s="4" customFormat="1">
      <c r="C155" s="7"/>
      <c r="D155" s="7"/>
      <c r="E155" s="7"/>
    </row>
    <row r="156" spans="3:5" s="4" customFormat="1">
      <c r="C156" s="7"/>
      <c r="D156" s="7"/>
      <c r="E156" s="7"/>
    </row>
    <row r="157" spans="3:5" s="4" customFormat="1">
      <c r="C157" s="7"/>
      <c r="D157" s="7"/>
      <c r="E157" s="7"/>
    </row>
    <row r="158" spans="3:5" s="4" customFormat="1">
      <c r="C158" s="7"/>
      <c r="D158" s="7"/>
      <c r="E158" s="7"/>
    </row>
    <row r="159" spans="3:5" s="4" customFormat="1">
      <c r="C159" s="7"/>
      <c r="D159" s="7"/>
      <c r="E159" s="7"/>
    </row>
    <row r="160" spans="3:5" s="4" customFormat="1">
      <c r="C160" s="7"/>
      <c r="D160" s="7"/>
      <c r="E160" s="7"/>
    </row>
    <row r="161" spans="3:5" s="4" customFormat="1">
      <c r="C161" s="7"/>
      <c r="D161" s="7"/>
      <c r="E161" s="7"/>
    </row>
    <row r="162" spans="3:5" s="4" customFormat="1">
      <c r="C162" s="7"/>
      <c r="D162" s="7"/>
      <c r="E162" s="7"/>
    </row>
    <row r="163" spans="3:5" s="4" customFormat="1">
      <c r="C163" s="7"/>
      <c r="D163" s="7"/>
      <c r="E163" s="7"/>
    </row>
    <row r="164" spans="3:5" s="4" customFormat="1">
      <c r="C164" s="7"/>
      <c r="D164" s="7"/>
      <c r="E164" s="7"/>
    </row>
    <row r="165" spans="3:5" s="4" customFormat="1">
      <c r="C165" s="7"/>
      <c r="D165" s="7"/>
      <c r="E165" s="7"/>
    </row>
    <row r="166" spans="3:5" s="4" customFormat="1">
      <c r="C166" s="7"/>
      <c r="D166" s="7"/>
      <c r="E166" s="7"/>
    </row>
    <row r="167" spans="3:5" s="4" customFormat="1">
      <c r="C167" s="7"/>
      <c r="D167" s="7"/>
      <c r="E167" s="7"/>
    </row>
    <row r="168" spans="3:5" s="4" customFormat="1">
      <c r="C168" s="7"/>
      <c r="D168" s="7"/>
      <c r="E168" s="7"/>
    </row>
    <row r="169" spans="3:5" s="4" customFormat="1">
      <c r="C169" s="7"/>
      <c r="D169" s="7"/>
      <c r="E169" s="7"/>
    </row>
    <row r="170" spans="3:5" s="4" customFormat="1">
      <c r="C170" s="7"/>
      <c r="D170" s="7"/>
      <c r="E170" s="7"/>
    </row>
    <row r="171" spans="3:5" s="4" customFormat="1">
      <c r="C171" s="7"/>
      <c r="D171" s="7"/>
      <c r="E171" s="7"/>
    </row>
    <row r="172" spans="3:5" s="4" customFormat="1">
      <c r="C172" s="7"/>
      <c r="D172" s="7"/>
      <c r="E172" s="7"/>
    </row>
    <row r="173" spans="3:5" s="4" customFormat="1">
      <c r="C173" s="7"/>
      <c r="D173" s="7"/>
      <c r="E173" s="7"/>
    </row>
    <row r="174" spans="3:5" s="4" customFormat="1">
      <c r="C174" s="7"/>
      <c r="D174" s="7"/>
      <c r="E174" s="7"/>
    </row>
    <row r="175" spans="3:5" s="4" customFormat="1">
      <c r="C175" s="7"/>
      <c r="D175" s="7"/>
      <c r="E175" s="7"/>
    </row>
    <row r="176" spans="3:5" s="4" customFormat="1">
      <c r="C176" s="7"/>
      <c r="D176" s="7"/>
      <c r="E176" s="7"/>
    </row>
    <row r="177" spans="3:5" s="4" customFormat="1">
      <c r="C177" s="7"/>
      <c r="D177" s="7"/>
      <c r="E177" s="7"/>
    </row>
    <row r="178" spans="3:5" s="4" customFormat="1">
      <c r="C178" s="7"/>
      <c r="D178" s="7"/>
      <c r="E178" s="7"/>
    </row>
    <row r="179" spans="3:5" s="4" customFormat="1">
      <c r="C179" s="7"/>
      <c r="D179" s="7"/>
      <c r="E179" s="7"/>
    </row>
    <row r="180" spans="3:5" s="4" customFormat="1">
      <c r="C180" s="7"/>
      <c r="D180" s="7"/>
      <c r="E180" s="7"/>
    </row>
    <row r="181" spans="3:5" s="4" customFormat="1">
      <c r="C181" s="7"/>
      <c r="D181" s="7"/>
      <c r="E181" s="7"/>
    </row>
    <row r="182" spans="3:5" s="4" customFormat="1">
      <c r="C182" s="7"/>
      <c r="D182" s="7"/>
      <c r="E182" s="7"/>
    </row>
    <row r="183" spans="3:5" s="4" customFormat="1">
      <c r="C183" s="7"/>
      <c r="D183" s="7"/>
      <c r="E183" s="7"/>
    </row>
    <row r="184" spans="3:5" s="4" customFormat="1">
      <c r="C184" s="7"/>
      <c r="D184" s="7"/>
      <c r="E184" s="7"/>
    </row>
    <row r="185" spans="3:5" s="4" customFormat="1">
      <c r="C185" s="7"/>
      <c r="D185" s="7"/>
      <c r="E185" s="7"/>
    </row>
    <row r="186" spans="3:5" s="4" customFormat="1">
      <c r="C186" s="7"/>
      <c r="D186" s="7"/>
      <c r="E186" s="7"/>
    </row>
    <row r="187" spans="3:5" s="4" customFormat="1">
      <c r="C187" s="7"/>
      <c r="D187" s="7"/>
      <c r="E187" s="7"/>
    </row>
    <row r="188" spans="3:5" s="4" customFormat="1">
      <c r="C188" s="7"/>
      <c r="D188" s="7"/>
      <c r="E188" s="7"/>
    </row>
    <row r="189" spans="3:5" s="4" customFormat="1">
      <c r="C189" s="7"/>
      <c r="D189" s="7"/>
      <c r="E189" s="7"/>
    </row>
    <row r="190" spans="3:5" s="4" customFormat="1">
      <c r="C190" s="7"/>
      <c r="D190" s="7"/>
      <c r="E190" s="7"/>
    </row>
    <row r="191" spans="3:5" s="4" customFormat="1">
      <c r="C191" s="7"/>
      <c r="D191" s="7"/>
      <c r="E191" s="7"/>
    </row>
    <row r="192" spans="3:5" s="4" customFormat="1">
      <c r="C192" s="7"/>
      <c r="D192" s="7"/>
      <c r="E192" s="7"/>
    </row>
    <row r="193" spans="3:5" s="4" customFormat="1">
      <c r="C193" s="7"/>
      <c r="D193" s="7"/>
      <c r="E193" s="7"/>
    </row>
    <row r="194" spans="3:5" s="4" customFormat="1">
      <c r="C194" s="7"/>
      <c r="D194" s="7"/>
      <c r="E194" s="7"/>
    </row>
    <row r="195" spans="3:5" s="4" customFormat="1">
      <c r="C195" s="7"/>
      <c r="D195" s="7"/>
      <c r="E195" s="7"/>
    </row>
    <row r="196" spans="3:5" s="4" customFormat="1">
      <c r="C196" s="7"/>
      <c r="D196" s="7"/>
      <c r="E196" s="7"/>
    </row>
    <row r="197" spans="3:5" s="4" customFormat="1">
      <c r="C197" s="7"/>
      <c r="D197" s="7"/>
      <c r="E197" s="7"/>
    </row>
    <row r="198" spans="3:5" s="4" customFormat="1">
      <c r="C198" s="7"/>
      <c r="D198" s="7"/>
      <c r="E198" s="7"/>
    </row>
    <row r="199" spans="3:5" s="4" customFormat="1">
      <c r="C199" s="7"/>
      <c r="D199" s="7"/>
      <c r="E199" s="7"/>
    </row>
    <row r="200" spans="3:5" s="4" customFormat="1">
      <c r="C200" s="7"/>
      <c r="D200" s="7"/>
      <c r="E200" s="7"/>
    </row>
    <row r="201" spans="3:5" s="4" customFormat="1">
      <c r="C201" s="7"/>
      <c r="D201" s="7"/>
      <c r="E201" s="7"/>
    </row>
    <row r="202" spans="3:5" s="4" customFormat="1">
      <c r="C202" s="7"/>
      <c r="D202" s="7"/>
      <c r="E202" s="7"/>
    </row>
    <row r="203" spans="3:5" s="4" customFormat="1">
      <c r="C203" s="7"/>
      <c r="D203" s="7"/>
      <c r="E203" s="7"/>
    </row>
    <row r="204" spans="3:5" s="4" customFormat="1">
      <c r="C204" s="7"/>
      <c r="D204" s="7"/>
      <c r="E204" s="7"/>
    </row>
    <row r="205" spans="3:5" s="4" customFormat="1">
      <c r="C205" s="7"/>
      <c r="D205" s="7"/>
      <c r="E205" s="7"/>
    </row>
    <row r="206" spans="3:5" s="4" customFormat="1">
      <c r="C206" s="7"/>
      <c r="D206" s="7"/>
      <c r="E206" s="7"/>
    </row>
    <row r="207" spans="3:5" s="4" customFormat="1">
      <c r="C207" s="7"/>
      <c r="D207" s="7"/>
      <c r="E207" s="7"/>
    </row>
    <row r="208" spans="3:5" s="4" customFormat="1">
      <c r="C208" s="7"/>
      <c r="D208" s="7"/>
      <c r="E208" s="7"/>
    </row>
    <row r="209" spans="3:5" s="4" customFormat="1">
      <c r="C209" s="7"/>
      <c r="D209" s="7"/>
      <c r="E209" s="7"/>
    </row>
    <row r="210" spans="3:5" s="4" customFormat="1">
      <c r="C210" s="7"/>
      <c r="D210" s="7"/>
      <c r="E210" s="7"/>
    </row>
    <row r="211" spans="3:5" s="4" customFormat="1">
      <c r="C211" s="7"/>
      <c r="D211" s="7"/>
      <c r="E211" s="7"/>
    </row>
    <row r="212" spans="3:5" s="4" customFormat="1">
      <c r="C212" s="7"/>
      <c r="D212" s="7"/>
      <c r="E212" s="7"/>
    </row>
    <row r="213" spans="3:5" s="4" customFormat="1">
      <c r="C213" s="7"/>
      <c r="D213" s="7"/>
      <c r="E213" s="7"/>
    </row>
    <row r="214" spans="3:5" s="4" customFormat="1">
      <c r="C214" s="7"/>
      <c r="D214" s="7"/>
      <c r="E214" s="7"/>
    </row>
    <row r="215" spans="3:5" s="4" customFormat="1">
      <c r="C215" s="7"/>
      <c r="D215" s="7"/>
      <c r="E215" s="7"/>
    </row>
    <row r="216" spans="3:5" s="4" customFormat="1">
      <c r="C216" s="7"/>
      <c r="D216" s="7"/>
      <c r="E216" s="7"/>
    </row>
    <row r="217" spans="3:5" s="4" customFormat="1">
      <c r="C217" s="7"/>
      <c r="D217" s="7"/>
      <c r="E217" s="7"/>
    </row>
    <row r="218" spans="3:5" s="4" customFormat="1">
      <c r="C218" s="7"/>
      <c r="D218" s="7"/>
      <c r="E218" s="7"/>
    </row>
    <row r="219" spans="3:5" s="4" customFormat="1">
      <c r="C219" s="7"/>
      <c r="D219" s="7"/>
      <c r="E219" s="7"/>
    </row>
    <row r="220" spans="3:5" s="4" customFormat="1">
      <c r="C220" s="7"/>
      <c r="D220" s="7"/>
      <c r="E220" s="7"/>
    </row>
    <row r="221" spans="3:5" s="4" customFormat="1">
      <c r="C221" s="7"/>
      <c r="D221" s="7"/>
      <c r="E221" s="7"/>
    </row>
    <row r="222" spans="3:5" s="4" customFormat="1">
      <c r="C222" s="7"/>
      <c r="D222" s="7"/>
      <c r="E222" s="7"/>
    </row>
    <row r="223" spans="3:5" s="4" customFormat="1">
      <c r="C223" s="7"/>
      <c r="D223" s="7"/>
      <c r="E223" s="7"/>
    </row>
    <row r="224" spans="3:5" s="4" customFormat="1">
      <c r="C224" s="7"/>
      <c r="D224" s="7"/>
      <c r="E224" s="7"/>
    </row>
    <row r="225" spans="3:5" s="4" customFormat="1">
      <c r="C225" s="7"/>
      <c r="D225" s="7"/>
      <c r="E225" s="7"/>
    </row>
    <row r="226" spans="3:5" s="4" customFormat="1">
      <c r="C226" s="7"/>
      <c r="D226" s="7"/>
      <c r="E226" s="7"/>
    </row>
    <row r="227" spans="3:5" s="4" customFormat="1">
      <c r="C227" s="7"/>
      <c r="D227" s="7"/>
      <c r="E227" s="7"/>
    </row>
    <row r="228" spans="3:5" s="4" customFormat="1">
      <c r="C228" s="7"/>
      <c r="D228" s="7"/>
      <c r="E228" s="7"/>
    </row>
    <row r="229" spans="3:5" s="4" customFormat="1">
      <c r="C229" s="7"/>
      <c r="D229" s="7"/>
      <c r="E229" s="7"/>
    </row>
    <row r="230" spans="3:5" s="4" customFormat="1">
      <c r="C230" s="7"/>
      <c r="D230" s="7"/>
      <c r="E230" s="7"/>
    </row>
    <row r="231" spans="3:5" s="4" customFormat="1">
      <c r="C231" s="7"/>
      <c r="D231" s="7"/>
      <c r="E231" s="7"/>
    </row>
    <row r="232" spans="3:5" s="4" customFormat="1">
      <c r="C232" s="7"/>
      <c r="D232" s="7"/>
      <c r="E232" s="7"/>
    </row>
    <row r="233" spans="3:5" s="4" customFormat="1">
      <c r="C233" s="7"/>
      <c r="D233" s="7"/>
      <c r="E233" s="7"/>
    </row>
    <row r="234" spans="3:5" s="4" customFormat="1">
      <c r="C234" s="7"/>
      <c r="D234" s="7"/>
      <c r="E234" s="7"/>
    </row>
    <row r="235" spans="3:5" s="4" customFormat="1">
      <c r="C235" s="7"/>
      <c r="D235" s="7"/>
      <c r="E235" s="7"/>
    </row>
    <row r="236" spans="3:5" s="4" customFormat="1">
      <c r="C236" s="7"/>
      <c r="D236" s="7"/>
      <c r="E236" s="7"/>
    </row>
    <row r="237" spans="3:5" s="4" customFormat="1">
      <c r="C237" s="7"/>
      <c r="D237" s="7"/>
      <c r="E237" s="7"/>
    </row>
    <row r="238" spans="3:5" s="4" customFormat="1">
      <c r="C238" s="7"/>
      <c r="D238" s="7"/>
      <c r="E238" s="7"/>
    </row>
    <row r="239" spans="3:5" s="4" customFormat="1">
      <c r="C239" s="7"/>
      <c r="D239" s="7"/>
      <c r="E239" s="7"/>
    </row>
    <row r="240" spans="3:5" s="4" customFormat="1">
      <c r="C240" s="7"/>
      <c r="D240" s="7"/>
      <c r="E240" s="7"/>
    </row>
    <row r="241" spans="3:5" s="4" customFormat="1">
      <c r="C241" s="7"/>
      <c r="D241" s="7"/>
      <c r="E241" s="7"/>
    </row>
    <row r="242" spans="3:5" s="4" customFormat="1">
      <c r="C242" s="7"/>
      <c r="D242" s="7"/>
      <c r="E242" s="7"/>
    </row>
    <row r="243" spans="3:5" s="4" customFormat="1">
      <c r="C243" s="7"/>
      <c r="D243" s="7"/>
      <c r="E243" s="7"/>
    </row>
    <row r="244" spans="3:5" s="4" customFormat="1">
      <c r="C244" s="7"/>
      <c r="D244" s="7"/>
      <c r="E244" s="7"/>
    </row>
    <row r="245" spans="3:5" s="4" customFormat="1">
      <c r="C245" s="7"/>
      <c r="D245" s="7"/>
      <c r="E245" s="7"/>
    </row>
    <row r="246" spans="3:5" s="4" customFormat="1">
      <c r="C246" s="7"/>
      <c r="D246" s="7"/>
      <c r="E246" s="7"/>
    </row>
    <row r="247" spans="3:5" s="4" customFormat="1">
      <c r="C247" s="7"/>
      <c r="D247" s="7"/>
      <c r="E247" s="7"/>
    </row>
    <row r="248" spans="3:5" s="4" customFormat="1">
      <c r="C248" s="7"/>
      <c r="D248" s="7"/>
      <c r="E248" s="7"/>
    </row>
    <row r="249" spans="3:5" s="4" customFormat="1">
      <c r="C249" s="7"/>
      <c r="D249" s="7"/>
      <c r="E249" s="7"/>
    </row>
    <row r="250" spans="3:5" s="4" customFormat="1">
      <c r="C250" s="7"/>
      <c r="D250" s="7"/>
      <c r="E250" s="7"/>
    </row>
    <row r="251" spans="3:5" s="4" customFormat="1">
      <c r="C251" s="7"/>
      <c r="D251" s="7"/>
      <c r="E251" s="7"/>
    </row>
    <row r="252" spans="3:5" s="4" customFormat="1">
      <c r="C252" s="7"/>
      <c r="D252" s="7"/>
      <c r="E252" s="7"/>
    </row>
    <row r="253" spans="3:5" s="4" customFormat="1">
      <c r="C253" s="7"/>
      <c r="D253" s="7"/>
      <c r="E253" s="7"/>
    </row>
    <row r="254" spans="3:5" s="4" customFormat="1">
      <c r="C254" s="7"/>
      <c r="D254" s="7"/>
      <c r="E254" s="7"/>
    </row>
    <row r="255" spans="3:5" s="4" customFormat="1">
      <c r="C255" s="7"/>
      <c r="D255" s="7"/>
      <c r="E255" s="7"/>
    </row>
    <row r="256" spans="3:5" s="4" customFormat="1">
      <c r="C256" s="7"/>
      <c r="D256" s="7"/>
      <c r="E256" s="7"/>
    </row>
    <row r="257" spans="3:5" s="4" customFormat="1">
      <c r="C257" s="7"/>
      <c r="D257" s="7"/>
      <c r="E257" s="7"/>
    </row>
    <row r="258" spans="3:5" s="4" customFormat="1">
      <c r="C258" s="7"/>
      <c r="D258" s="7"/>
      <c r="E258" s="7"/>
    </row>
    <row r="259" spans="3:5" s="4" customFormat="1">
      <c r="C259" s="7"/>
      <c r="D259" s="7"/>
      <c r="E259" s="7"/>
    </row>
    <row r="260" spans="3:5" s="4" customFormat="1">
      <c r="C260" s="7"/>
      <c r="D260" s="7"/>
      <c r="E260" s="7"/>
    </row>
    <row r="261" spans="3:5" s="4" customFormat="1">
      <c r="C261" s="7"/>
      <c r="D261" s="7"/>
      <c r="E261" s="7"/>
    </row>
    <row r="262" spans="3:5" s="4" customFormat="1">
      <c r="C262" s="7"/>
      <c r="D262" s="7"/>
      <c r="E262" s="7"/>
    </row>
    <row r="263" spans="3:5" s="4" customFormat="1">
      <c r="C263" s="7"/>
      <c r="D263" s="7"/>
      <c r="E263" s="7"/>
    </row>
    <row r="264" spans="3:5" s="4" customFormat="1">
      <c r="C264" s="7"/>
      <c r="D264" s="7"/>
      <c r="E264" s="7"/>
    </row>
    <row r="265" spans="3:5" s="4" customFormat="1">
      <c r="C265" s="7"/>
      <c r="D265" s="7"/>
      <c r="E265" s="7"/>
    </row>
    <row r="266" spans="3:5" s="4" customFormat="1">
      <c r="C266" s="7"/>
      <c r="D266" s="7"/>
      <c r="E266" s="7"/>
    </row>
    <row r="267" spans="3:5" s="4" customFormat="1">
      <c r="C267" s="7"/>
      <c r="D267" s="7"/>
      <c r="E267" s="7"/>
    </row>
    <row r="268" spans="3:5" s="4" customFormat="1">
      <c r="C268" s="7"/>
      <c r="D268" s="7"/>
      <c r="E268" s="7"/>
    </row>
    <row r="269" spans="3:5" s="4" customFormat="1">
      <c r="C269" s="7"/>
      <c r="D269" s="7"/>
      <c r="E269" s="7"/>
    </row>
    <row r="270" spans="3:5" s="4" customFormat="1">
      <c r="C270" s="7"/>
      <c r="D270" s="7"/>
      <c r="E270" s="7"/>
    </row>
    <row r="271" spans="3:5" s="4" customFormat="1">
      <c r="C271" s="7"/>
      <c r="D271" s="7"/>
      <c r="E271" s="7"/>
    </row>
    <row r="272" spans="3:5" s="4" customFormat="1">
      <c r="C272" s="7"/>
      <c r="D272" s="7"/>
      <c r="E272" s="7"/>
    </row>
    <row r="273" spans="3:5" s="4" customFormat="1">
      <c r="C273" s="7"/>
      <c r="D273" s="7"/>
      <c r="E273" s="7"/>
    </row>
    <row r="274" spans="3:5" s="4" customFormat="1">
      <c r="C274" s="7"/>
      <c r="D274" s="7"/>
      <c r="E274" s="7"/>
    </row>
    <row r="275" spans="3:5" s="4" customFormat="1">
      <c r="C275" s="7"/>
      <c r="D275" s="7"/>
      <c r="E275" s="7"/>
    </row>
    <row r="276" spans="3:5" s="4" customFormat="1">
      <c r="C276" s="7"/>
      <c r="D276" s="7"/>
      <c r="E276" s="7"/>
    </row>
    <row r="277" spans="3:5" s="4" customFormat="1">
      <c r="C277" s="7"/>
      <c r="D277" s="7"/>
      <c r="E277" s="7"/>
    </row>
    <row r="278" spans="3:5" s="4" customFormat="1">
      <c r="C278" s="7"/>
      <c r="D278" s="7"/>
      <c r="E278" s="7"/>
    </row>
    <row r="279" spans="3:5" s="4" customFormat="1">
      <c r="C279" s="7"/>
      <c r="D279" s="7"/>
      <c r="E279" s="7"/>
    </row>
    <row r="280" spans="3:5" s="4" customFormat="1">
      <c r="C280" s="7"/>
      <c r="D280" s="7"/>
      <c r="E280" s="7"/>
    </row>
    <row r="281" spans="3:5" s="4" customFormat="1">
      <c r="C281" s="7"/>
      <c r="D281" s="7"/>
      <c r="E281" s="7"/>
    </row>
    <row r="282" spans="3:5" s="4" customFormat="1">
      <c r="C282" s="7"/>
      <c r="D282" s="7"/>
      <c r="E282" s="7"/>
    </row>
    <row r="283" spans="3:5" s="4" customFormat="1">
      <c r="C283" s="7"/>
      <c r="D283" s="7"/>
      <c r="E283" s="7"/>
    </row>
    <row r="284" spans="3:5" s="4" customFormat="1">
      <c r="C284" s="7"/>
      <c r="D284" s="7"/>
      <c r="E284" s="7"/>
    </row>
    <row r="285" spans="3:5" s="4" customFormat="1">
      <c r="C285" s="7"/>
      <c r="D285" s="7"/>
      <c r="E285" s="7"/>
    </row>
    <row r="286" spans="3:5" s="4" customFormat="1">
      <c r="C286" s="7"/>
      <c r="D286" s="7"/>
      <c r="E286" s="7"/>
    </row>
    <row r="287" spans="3:5" s="4" customFormat="1">
      <c r="C287" s="7"/>
      <c r="D287" s="7"/>
      <c r="E287" s="7"/>
    </row>
    <row r="288" spans="3:5" s="4" customFormat="1">
      <c r="C288" s="7"/>
      <c r="D288" s="7"/>
      <c r="E288" s="7"/>
    </row>
    <row r="289" spans="3:5" s="4" customFormat="1">
      <c r="C289" s="7"/>
      <c r="D289" s="7"/>
      <c r="E289" s="7"/>
    </row>
    <row r="290" spans="3:5" s="4" customFormat="1">
      <c r="C290" s="7"/>
      <c r="D290" s="7"/>
      <c r="E290" s="7"/>
    </row>
    <row r="291" spans="3:5" s="4" customFormat="1">
      <c r="C291" s="7"/>
      <c r="D291" s="7"/>
      <c r="E291" s="7"/>
    </row>
    <row r="292" spans="3:5" s="4" customFormat="1">
      <c r="C292" s="7"/>
      <c r="D292" s="7"/>
      <c r="E292" s="7"/>
    </row>
    <row r="293" spans="3:5" s="4" customFormat="1">
      <c r="C293" s="7"/>
      <c r="D293" s="7"/>
      <c r="E293" s="7"/>
    </row>
    <row r="294" spans="3:5" s="4" customFormat="1">
      <c r="C294" s="7"/>
      <c r="D294" s="7"/>
      <c r="E294" s="7"/>
    </row>
    <row r="295" spans="3:5" s="4" customFormat="1">
      <c r="C295" s="7"/>
      <c r="D295" s="7"/>
      <c r="E295" s="7"/>
    </row>
    <row r="296" spans="3:5" s="4" customFormat="1">
      <c r="C296" s="7"/>
      <c r="D296" s="7"/>
      <c r="E296" s="7"/>
    </row>
    <row r="297" spans="3:5" s="4" customFormat="1">
      <c r="C297" s="7"/>
      <c r="D297" s="7"/>
      <c r="E297" s="7"/>
    </row>
    <row r="298" spans="3:5" s="4" customFormat="1">
      <c r="C298" s="7"/>
      <c r="D298" s="7"/>
      <c r="E298" s="7"/>
    </row>
    <row r="299" spans="3:5" s="4" customFormat="1">
      <c r="C299" s="7"/>
      <c r="D299" s="7"/>
      <c r="E299" s="7"/>
    </row>
    <row r="300" spans="3:5" s="4" customFormat="1">
      <c r="C300" s="7"/>
      <c r="D300" s="7"/>
      <c r="E300" s="7"/>
    </row>
    <row r="301" spans="3:5" s="4" customFormat="1">
      <c r="C301" s="7"/>
      <c r="D301" s="7"/>
      <c r="E301" s="7"/>
    </row>
    <row r="302" spans="3:5" s="4" customFormat="1">
      <c r="C302" s="7"/>
      <c r="D302" s="7"/>
      <c r="E302" s="7"/>
    </row>
    <row r="303" spans="3:5" s="4" customFormat="1">
      <c r="C303" s="7"/>
      <c r="D303" s="7"/>
      <c r="E303" s="7"/>
    </row>
    <row r="304" spans="3:5" s="4" customFormat="1">
      <c r="C304" s="7"/>
      <c r="D304" s="7"/>
      <c r="E304" s="7"/>
    </row>
    <row r="305" spans="3:5" s="4" customFormat="1">
      <c r="C305" s="7"/>
      <c r="D305" s="7"/>
      <c r="E305" s="7"/>
    </row>
    <row r="306" spans="3:5" s="4" customFormat="1">
      <c r="C306" s="7"/>
      <c r="D306" s="7"/>
      <c r="E306" s="7"/>
    </row>
    <row r="307" spans="3:5" s="4" customFormat="1">
      <c r="C307" s="7"/>
      <c r="D307" s="7"/>
      <c r="E307" s="7"/>
    </row>
    <row r="308" spans="3:5" s="4" customFormat="1">
      <c r="C308" s="7"/>
      <c r="D308" s="7"/>
      <c r="E308" s="7"/>
    </row>
    <row r="309" spans="3:5" s="4" customFormat="1">
      <c r="C309" s="7"/>
      <c r="D309" s="7"/>
      <c r="E309" s="7"/>
    </row>
    <row r="310" spans="3:5" s="4" customFormat="1">
      <c r="C310" s="7"/>
      <c r="D310" s="7"/>
      <c r="E310" s="7"/>
    </row>
    <row r="311" spans="3:5" s="4" customFormat="1">
      <c r="C311" s="7"/>
      <c r="D311" s="7"/>
      <c r="E311" s="7"/>
    </row>
    <row r="312" spans="3:5" s="4" customFormat="1">
      <c r="C312" s="7"/>
      <c r="D312" s="7"/>
      <c r="E312" s="7"/>
    </row>
    <row r="313" spans="3:5" s="4" customFormat="1">
      <c r="C313" s="7"/>
      <c r="D313" s="7"/>
      <c r="E313" s="7"/>
    </row>
    <row r="314" spans="3:5" s="4" customFormat="1">
      <c r="C314" s="7"/>
      <c r="D314" s="7"/>
      <c r="E314" s="7"/>
    </row>
    <row r="315" spans="3:5" s="4" customFormat="1">
      <c r="C315" s="7"/>
      <c r="D315" s="7"/>
      <c r="E315" s="7"/>
    </row>
    <row r="316" spans="3:5" s="4" customFormat="1">
      <c r="C316" s="7"/>
      <c r="D316" s="7"/>
      <c r="E316" s="7"/>
    </row>
    <row r="317" spans="3:5" s="4" customFormat="1">
      <c r="C317" s="7"/>
      <c r="D317" s="7"/>
      <c r="E317" s="7"/>
    </row>
    <row r="318" spans="3:5" s="4" customFormat="1">
      <c r="C318" s="7"/>
      <c r="D318" s="7"/>
      <c r="E318" s="7"/>
    </row>
    <row r="319" spans="3:5" s="4" customFormat="1">
      <c r="C319" s="7"/>
      <c r="D319" s="7"/>
      <c r="E319" s="7"/>
    </row>
    <row r="320" spans="3:5" s="4" customFormat="1">
      <c r="C320" s="7"/>
      <c r="D320" s="7"/>
      <c r="E320" s="7"/>
    </row>
    <row r="321" spans="3:5" s="4" customFormat="1">
      <c r="C321" s="7"/>
      <c r="D321" s="7"/>
      <c r="E321" s="7"/>
    </row>
    <row r="322" spans="3:5" s="4" customFormat="1">
      <c r="C322" s="7"/>
      <c r="D322" s="7"/>
      <c r="E322" s="7"/>
    </row>
    <row r="323" spans="3:5" s="4" customFormat="1">
      <c r="C323" s="7"/>
      <c r="D323" s="7"/>
      <c r="E323" s="7"/>
    </row>
    <row r="324" spans="3:5" s="4" customFormat="1">
      <c r="C324" s="7"/>
      <c r="D324" s="7"/>
      <c r="E324" s="7"/>
    </row>
    <row r="325" spans="3:5" s="4" customFormat="1">
      <c r="C325" s="7"/>
      <c r="D325" s="7"/>
      <c r="E325" s="7"/>
    </row>
    <row r="326" spans="3:5" s="4" customFormat="1">
      <c r="C326" s="7"/>
      <c r="D326" s="7"/>
      <c r="E326" s="7"/>
    </row>
    <row r="327" spans="3:5" s="4" customFormat="1">
      <c r="C327" s="7"/>
      <c r="D327" s="7"/>
      <c r="E327" s="7"/>
    </row>
    <row r="328" spans="3:5" s="4" customFormat="1">
      <c r="C328" s="7"/>
      <c r="D328" s="7"/>
      <c r="E328" s="7"/>
    </row>
    <row r="329" spans="3:5" s="4" customFormat="1">
      <c r="C329" s="7"/>
      <c r="D329" s="7"/>
      <c r="E329" s="7"/>
    </row>
    <row r="330" spans="3:5" s="4" customFormat="1">
      <c r="C330" s="7"/>
      <c r="D330" s="7"/>
      <c r="E330" s="7"/>
    </row>
    <row r="331" spans="3:5" s="4" customFormat="1">
      <c r="C331" s="7"/>
      <c r="D331" s="7"/>
      <c r="E331" s="7"/>
    </row>
    <row r="332" spans="3:5" s="4" customFormat="1">
      <c r="C332" s="7"/>
      <c r="D332" s="7"/>
      <c r="E332" s="7"/>
    </row>
    <row r="333" spans="3:5" s="4" customFormat="1">
      <c r="C333" s="7"/>
      <c r="D333" s="7"/>
      <c r="E333" s="7"/>
    </row>
    <row r="334" spans="3:5" s="4" customFormat="1">
      <c r="C334" s="7"/>
      <c r="D334" s="7"/>
      <c r="E334" s="7"/>
    </row>
    <row r="335" spans="3:5" s="4" customFormat="1">
      <c r="C335" s="7"/>
      <c r="D335" s="7"/>
      <c r="E335" s="7"/>
    </row>
    <row r="336" spans="3:5" s="4" customFormat="1">
      <c r="C336" s="7"/>
      <c r="D336" s="7"/>
      <c r="E336" s="7"/>
    </row>
    <row r="337" spans="3:5" s="4" customFormat="1">
      <c r="C337" s="7"/>
      <c r="D337" s="7"/>
      <c r="E337" s="7"/>
    </row>
    <row r="338" spans="3:5" s="4" customFormat="1">
      <c r="C338" s="7"/>
      <c r="D338" s="7"/>
      <c r="E338" s="7"/>
    </row>
    <row r="339" spans="3:5" s="4" customFormat="1">
      <c r="C339" s="7"/>
      <c r="D339" s="7"/>
      <c r="E339" s="7"/>
    </row>
    <row r="340" spans="3:5" s="4" customFormat="1">
      <c r="C340" s="7"/>
      <c r="D340" s="7"/>
      <c r="E340" s="7"/>
    </row>
    <row r="341" spans="3:5" s="4" customFormat="1">
      <c r="C341" s="7"/>
      <c r="D341" s="7"/>
      <c r="E341" s="7"/>
    </row>
    <row r="342" spans="3:5" s="4" customFormat="1">
      <c r="C342" s="7"/>
      <c r="D342" s="7"/>
      <c r="E342" s="7"/>
    </row>
  </sheetData>
  <sheetProtection formatCells="0" formatColumns="0" formatRows="0" autoFilter="0"/>
  <autoFilter ref="A2:M43" xr:uid="{9473639D-2124-413A-BEC4-C522FBB6749D}"/>
  <mergeCells count="1">
    <mergeCell ref="A1:G1"/>
  </mergeCells>
  <phoneticPr fontId="51" type="noConversion"/>
  <pageMargins left="0.70866141732283472" right="0.70866141732283472" top="0.74803149606299213" bottom="0.74803149606299213" header="0.31496062992125984" footer="0.31496062992125984"/>
  <pageSetup paperSize="8" scale="57" fitToHeight="0" orientation="landscape" r:id="rId1"/>
  <headerFooter>
    <oddHeader>&amp;F</oddHeader>
    <oddFooter>Pagina &amp;P di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AJ351"/>
  <sheetViews>
    <sheetView zoomScale="80" zoomScaleNormal="80" workbookViewId="0">
      <pane xSplit="5" ySplit="2" topLeftCell="G3" activePane="bottomRight" state="frozen"/>
      <selection pane="topRight" activeCell="C23" sqref="C23"/>
      <selection pane="bottomLeft" activeCell="C23" sqref="C23"/>
      <selection pane="bottomRight" activeCell="C23" sqref="C23"/>
    </sheetView>
  </sheetViews>
  <sheetFormatPr defaultColWidth="10.7109375" defaultRowHeight="15"/>
  <cols>
    <col min="1" max="1" width="11" style="1" customWidth="1"/>
    <col min="2" max="2" width="10.140625" style="1" customWidth="1"/>
    <col min="3" max="3" width="12.140625" style="8" customWidth="1"/>
    <col min="4" max="4" width="11.85546875" style="8" customWidth="1"/>
    <col min="5" max="5" width="30.140625" style="8" customWidth="1"/>
    <col min="6" max="6" width="39.7109375" style="1" customWidth="1"/>
    <col min="7" max="7" width="58.85546875" style="1" customWidth="1"/>
    <col min="8" max="8" width="24.42578125" style="1" customWidth="1"/>
    <col min="9" max="9" width="25.140625" style="1" customWidth="1"/>
    <col min="10" max="10" width="35" style="1" customWidth="1"/>
    <col min="11" max="11" width="27.28515625" style="1" customWidth="1"/>
    <col min="12" max="12" width="28.28515625" style="1" customWidth="1"/>
    <col min="13" max="36" width="10.7109375" style="4"/>
    <col min="37" max="16384" width="10.7109375" style="1"/>
  </cols>
  <sheetData>
    <row r="1" spans="1:12" ht="39" customHeight="1">
      <c r="A1" s="430" t="s">
        <v>1143</v>
      </c>
      <c r="B1" s="430"/>
      <c r="C1" s="430"/>
      <c r="D1" s="430"/>
      <c r="E1" s="430"/>
      <c r="F1" s="430"/>
      <c r="G1" s="430"/>
      <c r="H1" s="112"/>
      <c r="I1" s="112"/>
      <c r="J1" s="112"/>
      <c r="K1" s="356"/>
      <c r="L1" s="356"/>
    </row>
    <row r="2" spans="1:12" ht="51" customHeight="1">
      <c r="A2" s="2" t="s">
        <v>1</v>
      </c>
      <c r="B2" s="2" t="s">
        <v>1144</v>
      </c>
      <c r="C2" s="2" t="s">
        <v>1145</v>
      </c>
      <c r="D2" s="118" t="s">
        <v>4</v>
      </c>
      <c r="E2" s="118" t="s">
        <v>5</v>
      </c>
      <c r="F2" s="2" t="s">
        <v>1146</v>
      </c>
      <c r="G2" s="2" t="s">
        <v>1147</v>
      </c>
      <c r="H2" s="3" t="s">
        <v>1148</v>
      </c>
      <c r="I2" s="3" t="s">
        <v>1149</v>
      </c>
      <c r="J2" s="129" t="s">
        <v>10</v>
      </c>
      <c r="K2" s="3" t="s">
        <v>12</v>
      </c>
      <c r="L2" s="3" t="s">
        <v>13</v>
      </c>
    </row>
    <row r="3" spans="1:12" s="4" customFormat="1" ht="55.9" customHeight="1">
      <c r="A3" s="592" t="s">
        <v>1150</v>
      </c>
      <c r="B3" s="591"/>
      <c r="C3" s="119"/>
      <c r="D3" s="227" t="s">
        <v>1151</v>
      </c>
      <c r="E3" s="234" t="s">
        <v>1152</v>
      </c>
      <c r="F3" s="303" t="s">
        <v>1153</v>
      </c>
      <c r="G3" s="306" t="s">
        <v>1154</v>
      </c>
      <c r="H3" s="228" t="s">
        <v>186</v>
      </c>
      <c r="I3" s="228" t="s">
        <v>187</v>
      </c>
      <c r="J3" s="214"/>
      <c r="K3" s="192"/>
      <c r="L3" s="192"/>
    </row>
    <row r="4" spans="1:12" s="4" customFormat="1" ht="63.6" customHeight="1">
      <c r="A4" s="592"/>
      <c r="B4" s="591"/>
      <c r="C4" s="119"/>
      <c r="D4" s="227" t="s">
        <v>1155</v>
      </c>
      <c r="E4" s="234" t="s">
        <v>1156</v>
      </c>
      <c r="F4" s="303" t="s">
        <v>1157</v>
      </c>
      <c r="G4" s="306" t="s">
        <v>1158</v>
      </c>
      <c r="H4" s="233">
        <v>0.23</v>
      </c>
      <c r="I4" s="233">
        <v>0.4</v>
      </c>
      <c r="J4" s="214"/>
      <c r="K4" s="192"/>
      <c r="L4" s="192"/>
    </row>
    <row r="5" spans="1:12" s="4" customFormat="1" ht="80.45" customHeight="1">
      <c r="A5" s="592"/>
      <c r="B5" s="591"/>
      <c r="C5" s="119"/>
      <c r="D5" s="227" t="s">
        <v>1159</v>
      </c>
      <c r="E5" s="234" t="s">
        <v>1160</v>
      </c>
      <c r="F5" s="303" t="s">
        <v>1161</v>
      </c>
      <c r="G5" s="306" t="s">
        <v>1162</v>
      </c>
      <c r="H5" s="228" t="s">
        <v>161</v>
      </c>
      <c r="I5" s="233">
        <v>0.2</v>
      </c>
      <c r="J5" s="214"/>
      <c r="K5" s="192"/>
      <c r="L5" s="192"/>
    </row>
    <row r="6" spans="1:12" s="4" customFormat="1" ht="78" customHeight="1">
      <c r="A6" s="592"/>
      <c r="B6" s="591"/>
      <c r="C6" s="193"/>
      <c r="D6" s="229" t="s">
        <v>1163</v>
      </c>
      <c r="E6" s="235" t="s">
        <v>1164</v>
      </c>
      <c r="F6" s="304" t="s">
        <v>1165</v>
      </c>
      <c r="G6" s="307" t="s">
        <v>1166</v>
      </c>
      <c r="H6" s="230" t="s">
        <v>1167</v>
      </c>
      <c r="I6" s="237" t="s">
        <v>1168</v>
      </c>
      <c r="J6" s="214" t="s">
        <v>1169</v>
      </c>
      <c r="K6" s="192"/>
      <c r="L6" s="192"/>
    </row>
    <row r="7" spans="1:12" s="4" customFormat="1" ht="53.45" customHeight="1">
      <c r="A7" s="592"/>
      <c r="B7" s="591"/>
      <c r="C7" s="119"/>
      <c r="D7" s="229" t="s">
        <v>1170</v>
      </c>
      <c r="E7" s="235" t="s">
        <v>1171</v>
      </c>
      <c r="F7" s="304" t="s">
        <v>1172</v>
      </c>
      <c r="G7" s="307" t="s">
        <v>1173</v>
      </c>
      <c r="H7" s="238">
        <v>0.24</v>
      </c>
      <c r="I7" s="238">
        <v>0.2</v>
      </c>
      <c r="J7" s="214"/>
      <c r="K7" s="192"/>
      <c r="L7" s="192"/>
    </row>
    <row r="8" spans="1:12" s="4" customFormat="1" ht="53.45" customHeight="1">
      <c r="A8" s="592"/>
      <c r="B8" s="591"/>
      <c r="C8" s="193"/>
      <c r="D8" s="229" t="s">
        <v>1174</v>
      </c>
      <c r="E8" s="235" t="s">
        <v>1175</v>
      </c>
      <c r="F8" s="304" t="s">
        <v>1176</v>
      </c>
      <c r="G8" s="307" t="s">
        <v>1177</v>
      </c>
      <c r="H8" s="230" t="s">
        <v>1178</v>
      </c>
      <c r="I8" s="230" t="s">
        <v>1179</v>
      </c>
      <c r="J8" s="214"/>
      <c r="K8" s="192"/>
      <c r="L8" s="192"/>
    </row>
    <row r="9" spans="1:12" s="4" customFormat="1" ht="46.15" customHeight="1">
      <c r="A9" s="592"/>
      <c r="B9" s="591"/>
      <c r="C9" s="119"/>
      <c r="D9" s="231" t="s">
        <v>1180</v>
      </c>
      <c r="E9" s="236" t="s">
        <v>1181</v>
      </c>
      <c r="F9" s="305" t="s">
        <v>1182</v>
      </c>
      <c r="G9" s="308" t="s">
        <v>1183</v>
      </c>
      <c r="H9" s="239">
        <v>0.1</v>
      </c>
      <c r="I9" s="239">
        <v>0.3</v>
      </c>
      <c r="J9" s="214"/>
      <c r="K9" s="192"/>
      <c r="L9" s="192"/>
    </row>
    <row r="10" spans="1:12" s="4" customFormat="1" ht="73.150000000000006" customHeight="1">
      <c r="A10" s="592"/>
      <c r="B10" s="591"/>
      <c r="C10" s="119"/>
      <c r="D10" s="231" t="s">
        <v>1184</v>
      </c>
      <c r="E10" s="236" t="s">
        <v>1185</v>
      </c>
      <c r="F10" s="305" t="s">
        <v>1186</v>
      </c>
      <c r="G10" s="308" t="s">
        <v>1187</v>
      </c>
      <c r="H10" s="240" t="s">
        <v>1188</v>
      </c>
      <c r="I10" s="232" t="s">
        <v>679</v>
      </c>
      <c r="J10" s="214"/>
      <c r="K10" s="192"/>
      <c r="L10" s="192"/>
    </row>
    <row r="11" spans="1:12" s="4" customFormat="1" ht="49.9" customHeight="1">
      <c r="A11" s="593"/>
      <c r="B11" s="591"/>
      <c r="C11" s="193"/>
      <c r="D11" s="231" t="s">
        <v>1189</v>
      </c>
      <c r="E11" s="236" t="s">
        <v>1190</v>
      </c>
      <c r="F11" s="305" t="s">
        <v>1191</v>
      </c>
      <c r="G11" s="308" t="s">
        <v>1192</v>
      </c>
      <c r="H11" s="232">
        <v>5</v>
      </c>
      <c r="I11" s="232">
        <v>10</v>
      </c>
      <c r="J11" s="214"/>
      <c r="K11" s="192"/>
      <c r="L11" s="192"/>
    </row>
    <row r="12" spans="1:12" s="4" customFormat="1">
      <c r="C12" s="7"/>
      <c r="D12" s="7"/>
      <c r="E12" s="7"/>
    </row>
    <row r="13" spans="1:12" s="4" customFormat="1">
      <c r="C13" s="7"/>
      <c r="D13" s="7"/>
      <c r="E13" s="7"/>
    </row>
    <row r="14" spans="1:12" s="4" customFormat="1">
      <c r="C14" s="7"/>
      <c r="D14" s="7"/>
      <c r="E14" s="7"/>
    </row>
    <row r="15" spans="1:12" s="4" customFormat="1">
      <c r="C15" s="7"/>
      <c r="D15" s="7"/>
      <c r="E15" s="7"/>
    </row>
    <row r="16" spans="1:12" s="4" customFormat="1">
      <c r="C16" s="7"/>
      <c r="D16" s="7"/>
      <c r="E16" s="7"/>
    </row>
    <row r="17" spans="3:5" s="4" customFormat="1">
      <c r="C17" s="7"/>
    </row>
    <row r="18" spans="3:5" s="4" customFormat="1">
      <c r="C18" s="7"/>
    </row>
    <row r="19" spans="3:5" s="4" customFormat="1">
      <c r="C19" s="7"/>
    </row>
    <row r="20" spans="3:5" s="4" customFormat="1">
      <c r="C20" s="7"/>
    </row>
    <row r="21" spans="3:5" s="4" customFormat="1">
      <c r="C21" s="7"/>
    </row>
    <row r="22" spans="3:5" s="4" customFormat="1">
      <c r="C22" s="7"/>
    </row>
    <row r="23" spans="3:5" s="4" customFormat="1">
      <c r="C23" s="7"/>
    </row>
    <row r="24" spans="3:5" s="4" customFormat="1">
      <c r="C24" s="7"/>
    </row>
    <row r="25" spans="3:5" s="4" customFormat="1">
      <c r="C25" s="7"/>
    </row>
    <row r="26" spans="3:5" s="4" customFormat="1">
      <c r="C26" s="7"/>
      <c r="D26" s="7"/>
      <c r="E26" s="7"/>
    </row>
    <row r="27" spans="3:5" s="4" customFormat="1">
      <c r="C27" s="7"/>
      <c r="D27" s="7"/>
      <c r="E27" s="7"/>
    </row>
    <row r="28" spans="3:5" s="4" customFormat="1">
      <c r="C28" s="7"/>
      <c r="D28" s="7"/>
      <c r="E28" s="7"/>
    </row>
    <row r="29" spans="3:5" s="4" customFormat="1">
      <c r="C29" s="7"/>
      <c r="D29" s="7"/>
      <c r="E29" s="7"/>
    </row>
    <row r="30" spans="3:5" s="4" customFormat="1">
      <c r="C30" s="7"/>
      <c r="D30" s="7"/>
      <c r="E30" s="7"/>
    </row>
    <row r="31" spans="3:5" s="4" customFormat="1">
      <c r="C31" s="7"/>
      <c r="D31" s="7"/>
      <c r="E31" s="7"/>
    </row>
    <row r="32" spans="3:5" s="4" customFormat="1">
      <c r="C32" s="7"/>
      <c r="D32" s="7"/>
      <c r="E32" s="7"/>
    </row>
    <row r="33" spans="3:5" s="4" customFormat="1">
      <c r="C33" s="7"/>
      <c r="D33" s="7"/>
      <c r="E33" s="7"/>
    </row>
    <row r="34" spans="3:5" s="4" customFormat="1">
      <c r="C34" s="7"/>
      <c r="D34" s="7"/>
      <c r="E34" s="7"/>
    </row>
    <row r="35" spans="3:5" s="4" customFormat="1">
      <c r="C35" s="7"/>
      <c r="D35" s="7"/>
      <c r="E35" s="7"/>
    </row>
    <row r="36" spans="3:5" s="4" customFormat="1">
      <c r="C36" s="7"/>
      <c r="D36" s="7"/>
      <c r="E36" s="7"/>
    </row>
    <row r="37" spans="3:5" s="4" customFormat="1">
      <c r="C37" s="7"/>
      <c r="D37" s="7"/>
      <c r="E37" s="7"/>
    </row>
    <row r="38" spans="3:5" s="4" customFormat="1">
      <c r="C38" s="7"/>
      <c r="D38" s="7"/>
      <c r="E38" s="7"/>
    </row>
    <row r="39" spans="3:5" s="4" customFormat="1">
      <c r="C39" s="7"/>
      <c r="D39" s="7"/>
      <c r="E39" s="7"/>
    </row>
    <row r="40" spans="3:5" s="4" customFormat="1">
      <c r="C40" s="7"/>
      <c r="D40" s="7"/>
      <c r="E40" s="7"/>
    </row>
    <row r="41" spans="3:5" s="4" customFormat="1">
      <c r="C41" s="7"/>
      <c r="D41" s="7"/>
      <c r="E41" s="7"/>
    </row>
    <row r="42" spans="3:5" s="4" customFormat="1">
      <c r="C42" s="7"/>
      <c r="D42" s="7"/>
      <c r="E42" s="7"/>
    </row>
    <row r="43" spans="3:5" s="4" customFormat="1">
      <c r="C43" s="7"/>
      <c r="D43" s="7"/>
      <c r="E43" s="7"/>
    </row>
    <row r="44" spans="3:5" s="4" customFormat="1">
      <c r="C44" s="7"/>
      <c r="D44" s="7"/>
      <c r="E44" s="7"/>
    </row>
    <row r="45" spans="3:5" s="4" customFormat="1">
      <c r="C45" s="7"/>
      <c r="D45" s="7"/>
      <c r="E45" s="7"/>
    </row>
    <row r="46" spans="3:5" s="4" customFormat="1">
      <c r="C46" s="7"/>
      <c r="D46" s="7"/>
      <c r="E46" s="7"/>
    </row>
    <row r="47" spans="3:5" s="4" customFormat="1">
      <c r="C47" s="7"/>
      <c r="D47" s="7"/>
      <c r="E47" s="7"/>
    </row>
    <row r="48" spans="3:5" s="4" customFormat="1">
      <c r="C48" s="7"/>
      <c r="D48" s="7"/>
      <c r="E48" s="7"/>
    </row>
    <row r="49" spans="3:5" s="4" customFormat="1">
      <c r="C49" s="7"/>
      <c r="D49" s="7"/>
      <c r="E49" s="7"/>
    </row>
    <row r="50" spans="3:5" s="4" customFormat="1">
      <c r="C50" s="7"/>
      <c r="D50" s="7"/>
      <c r="E50" s="7"/>
    </row>
    <row r="51" spans="3:5" s="4" customFormat="1">
      <c r="C51" s="7"/>
      <c r="D51" s="7"/>
      <c r="E51" s="7"/>
    </row>
    <row r="52" spans="3:5" s="4" customFormat="1">
      <c r="C52" s="7"/>
      <c r="D52" s="7"/>
      <c r="E52" s="7"/>
    </row>
    <row r="53" spans="3:5" s="4" customFormat="1">
      <c r="C53" s="7"/>
      <c r="D53" s="7"/>
      <c r="E53" s="7"/>
    </row>
    <row r="54" spans="3:5" s="4" customFormat="1">
      <c r="C54" s="7"/>
      <c r="D54" s="7"/>
      <c r="E54" s="7"/>
    </row>
    <row r="55" spans="3:5" s="4" customFormat="1">
      <c r="C55" s="7"/>
      <c r="D55" s="7"/>
      <c r="E55" s="7"/>
    </row>
    <row r="56" spans="3:5" s="4" customFormat="1">
      <c r="C56" s="7"/>
      <c r="D56" s="7"/>
      <c r="E56" s="7"/>
    </row>
    <row r="57" spans="3:5" s="4" customFormat="1">
      <c r="C57" s="7"/>
      <c r="D57" s="7"/>
      <c r="E57" s="7"/>
    </row>
    <row r="58" spans="3:5" s="4" customFormat="1">
      <c r="C58" s="7"/>
      <c r="D58" s="7"/>
      <c r="E58" s="7"/>
    </row>
    <row r="59" spans="3:5" s="4" customFormat="1">
      <c r="C59" s="7"/>
      <c r="D59" s="7"/>
      <c r="E59" s="7"/>
    </row>
    <row r="60" spans="3:5" s="4" customFormat="1">
      <c r="C60" s="7"/>
      <c r="D60" s="7"/>
      <c r="E60" s="7"/>
    </row>
    <row r="61" spans="3:5" s="4" customFormat="1">
      <c r="C61" s="7"/>
      <c r="D61" s="7"/>
      <c r="E61" s="7"/>
    </row>
    <row r="62" spans="3:5" s="4" customFormat="1">
      <c r="C62" s="7"/>
      <c r="D62" s="7"/>
      <c r="E62" s="7"/>
    </row>
    <row r="63" spans="3:5" s="4" customFormat="1">
      <c r="C63" s="7"/>
      <c r="D63" s="7"/>
      <c r="E63" s="7"/>
    </row>
    <row r="64" spans="3:5" s="4" customFormat="1">
      <c r="C64" s="7"/>
      <c r="D64" s="7"/>
      <c r="E64" s="7"/>
    </row>
    <row r="65" spans="3:5" s="4" customFormat="1">
      <c r="C65" s="7"/>
      <c r="D65" s="7"/>
      <c r="E65" s="7"/>
    </row>
    <row r="66" spans="3:5" s="4" customFormat="1">
      <c r="C66" s="7"/>
      <c r="D66" s="7"/>
      <c r="E66" s="7"/>
    </row>
    <row r="67" spans="3:5" s="4" customFormat="1">
      <c r="C67" s="7"/>
      <c r="D67" s="7"/>
      <c r="E67" s="7"/>
    </row>
    <row r="68" spans="3:5" s="4" customFormat="1">
      <c r="C68" s="7"/>
      <c r="D68" s="7"/>
      <c r="E68" s="7"/>
    </row>
    <row r="69" spans="3:5" s="4" customFormat="1">
      <c r="C69" s="7"/>
      <c r="D69" s="7"/>
      <c r="E69" s="7"/>
    </row>
    <row r="70" spans="3:5" s="4" customFormat="1">
      <c r="C70" s="7"/>
      <c r="D70" s="7"/>
      <c r="E70" s="7"/>
    </row>
    <row r="71" spans="3:5" s="4" customFormat="1">
      <c r="C71" s="7"/>
      <c r="D71" s="7"/>
      <c r="E71" s="7"/>
    </row>
    <row r="72" spans="3:5" s="4" customFormat="1">
      <c r="C72" s="7"/>
      <c r="D72" s="7"/>
      <c r="E72" s="7"/>
    </row>
    <row r="73" spans="3:5" s="4" customFormat="1">
      <c r="C73" s="7"/>
      <c r="D73" s="7"/>
      <c r="E73" s="7"/>
    </row>
    <row r="74" spans="3:5" s="4" customFormat="1">
      <c r="C74" s="7"/>
      <c r="D74" s="7"/>
      <c r="E74" s="7"/>
    </row>
    <row r="75" spans="3:5" s="4" customFormat="1">
      <c r="C75" s="7"/>
      <c r="D75" s="7"/>
      <c r="E75" s="7"/>
    </row>
    <row r="76" spans="3:5" s="4" customFormat="1">
      <c r="C76" s="7"/>
      <c r="D76" s="7"/>
      <c r="E76" s="7"/>
    </row>
    <row r="77" spans="3:5" s="4" customFormat="1">
      <c r="C77" s="7"/>
      <c r="D77" s="7"/>
      <c r="E77" s="7"/>
    </row>
    <row r="78" spans="3:5" s="4" customFormat="1">
      <c r="C78" s="7"/>
      <c r="D78" s="7"/>
      <c r="E78" s="7"/>
    </row>
    <row r="79" spans="3:5" s="4" customFormat="1">
      <c r="C79" s="7"/>
      <c r="D79" s="7"/>
      <c r="E79" s="7"/>
    </row>
    <row r="80" spans="3:5" s="4" customFormat="1">
      <c r="C80" s="7"/>
      <c r="D80" s="7"/>
      <c r="E80" s="7"/>
    </row>
    <row r="81" spans="3:5" s="4" customFormat="1">
      <c r="C81" s="7"/>
      <c r="D81" s="7"/>
      <c r="E81" s="7"/>
    </row>
    <row r="82" spans="3:5" s="4" customFormat="1">
      <c r="C82" s="7"/>
      <c r="D82" s="7"/>
      <c r="E82" s="7"/>
    </row>
    <row r="83" spans="3:5" s="4" customFormat="1">
      <c r="C83" s="7"/>
      <c r="D83" s="7"/>
      <c r="E83" s="7"/>
    </row>
    <row r="84" spans="3:5" s="4" customFormat="1">
      <c r="C84" s="7"/>
      <c r="D84" s="7"/>
      <c r="E84" s="7"/>
    </row>
    <row r="85" spans="3:5" s="4" customFormat="1">
      <c r="C85" s="7"/>
      <c r="D85" s="7"/>
      <c r="E85" s="7"/>
    </row>
    <row r="86" spans="3:5" s="4" customFormat="1">
      <c r="C86" s="7"/>
      <c r="D86" s="7"/>
      <c r="E86" s="7"/>
    </row>
    <row r="87" spans="3:5" s="4" customFormat="1">
      <c r="C87" s="7"/>
      <c r="D87" s="7"/>
      <c r="E87" s="7"/>
    </row>
    <row r="88" spans="3:5" s="4" customFormat="1">
      <c r="C88" s="7"/>
      <c r="D88" s="7"/>
      <c r="E88" s="7"/>
    </row>
    <row r="89" spans="3:5" s="4" customFormat="1">
      <c r="C89" s="7"/>
      <c r="D89" s="7"/>
      <c r="E89" s="7"/>
    </row>
    <row r="90" spans="3:5" s="4" customFormat="1">
      <c r="C90" s="7"/>
      <c r="D90" s="7"/>
      <c r="E90" s="7"/>
    </row>
    <row r="91" spans="3:5" s="4" customFormat="1">
      <c r="C91" s="7"/>
      <c r="D91" s="7"/>
      <c r="E91" s="7"/>
    </row>
    <row r="92" spans="3:5" s="4" customFormat="1">
      <c r="C92" s="7"/>
      <c r="D92" s="7"/>
      <c r="E92" s="7"/>
    </row>
    <row r="93" spans="3:5" s="4" customFormat="1">
      <c r="C93" s="7"/>
      <c r="D93" s="7"/>
      <c r="E93" s="7"/>
    </row>
    <row r="94" spans="3:5" s="4" customFormat="1">
      <c r="C94" s="7"/>
      <c r="D94" s="7"/>
      <c r="E94" s="7"/>
    </row>
    <row r="95" spans="3:5" s="4" customFormat="1">
      <c r="C95" s="7"/>
      <c r="D95" s="7"/>
      <c r="E95" s="7"/>
    </row>
    <row r="96" spans="3:5" s="4" customFormat="1">
      <c r="C96" s="7"/>
      <c r="D96" s="7"/>
      <c r="E96" s="7"/>
    </row>
    <row r="97" spans="3:5" s="4" customFormat="1">
      <c r="C97" s="7"/>
      <c r="D97" s="7"/>
      <c r="E97" s="7"/>
    </row>
    <row r="98" spans="3:5" s="4" customFormat="1">
      <c r="C98" s="7"/>
      <c r="D98" s="7"/>
      <c r="E98" s="7"/>
    </row>
    <row r="99" spans="3:5" s="4" customFormat="1">
      <c r="C99" s="7"/>
      <c r="D99" s="7"/>
      <c r="E99" s="7"/>
    </row>
    <row r="100" spans="3:5" s="4" customFormat="1">
      <c r="C100" s="7"/>
      <c r="D100" s="7"/>
      <c r="E100" s="7"/>
    </row>
    <row r="101" spans="3:5" s="4" customFormat="1">
      <c r="C101" s="7"/>
      <c r="D101" s="7"/>
      <c r="E101" s="7"/>
    </row>
    <row r="102" spans="3:5" s="4" customFormat="1">
      <c r="C102" s="7"/>
      <c r="D102" s="7"/>
      <c r="E102" s="7"/>
    </row>
    <row r="103" spans="3:5" s="4" customFormat="1">
      <c r="C103" s="7"/>
      <c r="D103" s="7"/>
      <c r="E103" s="7"/>
    </row>
    <row r="104" spans="3:5" s="4" customFormat="1">
      <c r="C104" s="7"/>
      <c r="D104" s="7"/>
      <c r="E104" s="7"/>
    </row>
    <row r="105" spans="3:5" s="4" customFormat="1">
      <c r="C105" s="7"/>
      <c r="D105" s="7"/>
      <c r="E105" s="7"/>
    </row>
    <row r="106" spans="3:5" s="4" customFormat="1">
      <c r="C106" s="7"/>
      <c r="D106" s="7"/>
      <c r="E106" s="7"/>
    </row>
    <row r="107" spans="3:5" s="4" customFormat="1">
      <c r="C107" s="7"/>
      <c r="D107" s="7"/>
      <c r="E107" s="7"/>
    </row>
    <row r="108" spans="3:5" s="4" customFormat="1">
      <c r="C108" s="7"/>
      <c r="D108" s="7"/>
      <c r="E108" s="7"/>
    </row>
    <row r="109" spans="3:5" s="4" customFormat="1">
      <c r="C109" s="7"/>
      <c r="D109" s="7"/>
      <c r="E109" s="7"/>
    </row>
    <row r="110" spans="3:5" s="4" customFormat="1">
      <c r="C110" s="7"/>
      <c r="D110" s="7"/>
      <c r="E110" s="7"/>
    </row>
    <row r="111" spans="3:5" s="4" customFormat="1">
      <c r="C111" s="7"/>
      <c r="D111" s="7"/>
      <c r="E111" s="7"/>
    </row>
    <row r="112" spans="3:5" s="4" customFormat="1">
      <c r="C112" s="7"/>
      <c r="D112" s="7"/>
      <c r="E112" s="7"/>
    </row>
    <row r="113" spans="3:5" s="4" customFormat="1">
      <c r="C113" s="7"/>
      <c r="D113" s="7"/>
      <c r="E113" s="7"/>
    </row>
    <row r="114" spans="3:5" s="4" customFormat="1">
      <c r="C114" s="7"/>
      <c r="D114" s="7"/>
      <c r="E114" s="7"/>
    </row>
    <row r="115" spans="3:5" s="4" customFormat="1">
      <c r="C115" s="7"/>
      <c r="D115" s="7"/>
      <c r="E115" s="7"/>
    </row>
    <row r="116" spans="3:5" s="4" customFormat="1">
      <c r="C116" s="7"/>
      <c r="D116" s="7"/>
      <c r="E116" s="7"/>
    </row>
    <row r="117" spans="3:5" s="4" customFormat="1">
      <c r="C117" s="7"/>
      <c r="D117" s="7"/>
      <c r="E117" s="7"/>
    </row>
    <row r="118" spans="3:5" s="4" customFormat="1">
      <c r="C118" s="7"/>
      <c r="D118" s="7"/>
      <c r="E118" s="7"/>
    </row>
    <row r="119" spans="3:5" s="4" customFormat="1">
      <c r="C119" s="7"/>
      <c r="D119" s="7"/>
      <c r="E119" s="7"/>
    </row>
    <row r="120" spans="3:5" s="4" customFormat="1">
      <c r="C120" s="7"/>
      <c r="D120" s="7"/>
      <c r="E120" s="7"/>
    </row>
    <row r="121" spans="3:5" s="4" customFormat="1">
      <c r="C121" s="7"/>
      <c r="D121" s="7"/>
      <c r="E121" s="7"/>
    </row>
    <row r="122" spans="3:5" s="4" customFormat="1">
      <c r="C122" s="7"/>
      <c r="D122" s="7"/>
      <c r="E122" s="7"/>
    </row>
    <row r="123" spans="3:5" s="4" customFormat="1">
      <c r="C123" s="7"/>
      <c r="D123" s="7"/>
      <c r="E123" s="7"/>
    </row>
    <row r="124" spans="3:5" s="4" customFormat="1">
      <c r="C124" s="7"/>
      <c r="D124" s="7"/>
      <c r="E124" s="7"/>
    </row>
    <row r="125" spans="3:5" s="4" customFormat="1">
      <c r="C125" s="7"/>
      <c r="D125" s="7"/>
      <c r="E125" s="7"/>
    </row>
    <row r="126" spans="3:5" s="4" customFormat="1">
      <c r="C126" s="7"/>
      <c r="D126" s="7"/>
      <c r="E126" s="7"/>
    </row>
    <row r="127" spans="3:5" s="4" customFormat="1">
      <c r="C127" s="7"/>
      <c r="D127" s="7"/>
      <c r="E127" s="7"/>
    </row>
    <row r="128" spans="3:5" s="4" customFormat="1">
      <c r="C128" s="7"/>
      <c r="D128" s="7"/>
      <c r="E128" s="7"/>
    </row>
    <row r="129" spans="3:5" s="4" customFormat="1">
      <c r="C129" s="7"/>
      <c r="D129" s="7"/>
      <c r="E129" s="7"/>
    </row>
    <row r="130" spans="3:5" s="4" customFormat="1">
      <c r="C130" s="7"/>
      <c r="D130" s="7"/>
      <c r="E130" s="7"/>
    </row>
    <row r="131" spans="3:5" s="4" customFormat="1">
      <c r="C131" s="7"/>
      <c r="D131" s="7"/>
      <c r="E131" s="7"/>
    </row>
    <row r="132" spans="3:5" s="4" customFormat="1">
      <c r="C132" s="7"/>
      <c r="D132" s="7"/>
      <c r="E132" s="7"/>
    </row>
    <row r="133" spans="3:5" s="4" customFormat="1">
      <c r="C133" s="7"/>
      <c r="D133" s="7"/>
      <c r="E133" s="7"/>
    </row>
    <row r="134" spans="3:5" s="4" customFormat="1">
      <c r="C134" s="7"/>
      <c r="D134" s="7"/>
      <c r="E134" s="7"/>
    </row>
    <row r="135" spans="3:5" s="4" customFormat="1">
      <c r="C135" s="7"/>
      <c r="D135" s="7"/>
      <c r="E135" s="7"/>
    </row>
    <row r="136" spans="3:5" s="4" customFormat="1">
      <c r="C136" s="7"/>
      <c r="D136" s="7"/>
      <c r="E136" s="7"/>
    </row>
    <row r="137" spans="3:5" s="4" customFormat="1">
      <c r="C137" s="7"/>
      <c r="D137" s="7"/>
      <c r="E137" s="7"/>
    </row>
    <row r="138" spans="3:5" s="4" customFormat="1">
      <c r="C138" s="7"/>
      <c r="D138" s="7"/>
      <c r="E138" s="7"/>
    </row>
    <row r="139" spans="3:5" s="4" customFormat="1">
      <c r="C139" s="7"/>
      <c r="D139" s="7"/>
      <c r="E139" s="7"/>
    </row>
    <row r="140" spans="3:5" s="4" customFormat="1">
      <c r="C140" s="7"/>
      <c r="D140" s="7"/>
      <c r="E140" s="7"/>
    </row>
    <row r="141" spans="3:5" s="4" customFormat="1">
      <c r="C141" s="7"/>
      <c r="D141" s="7"/>
      <c r="E141" s="7"/>
    </row>
    <row r="142" spans="3:5" s="4" customFormat="1">
      <c r="C142" s="7"/>
      <c r="D142" s="7"/>
      <c r="E142" s="7"/>
    </row>
    <row r="143" spans="3:5" s="4" customFormat="1">
      <c r="C143" s="7"/>
      <c r="D143" s="7"/>
      <c r="E143" s="7"/>
    </row>
    <row r="144" spans="3:5" s="4" customFormat="1">
      <c r="C144" s="7"/>
      <c r="D144" s="7"/>
      <c r="E144" s="7"/>
    </row>
    <row r="145" spans="3:5" s="4" customFormat="1">
      <c r="C145" s="7"/>
      <c r="D145" s="7"/>
      <c r="E145" s="7"/>
    </row>
    <row r="146" spans="3:5" s="4" customFormat="1">
      <c r="C146" s="7"/>
      <c r="D146" s="7"/>
      <c r="E146" s="7"/>
    </row>
    <row r="147" spans="3:5" s="4" customFormat="1">
      <c r="C147" s="7"/>
      <c r="D147" s="7"/>
      <c r="E147" s="7"/>
    </row>
    <row r="148" spans="3:5" s="4" customFormat="1">
      <c r="C148" s="7"/>
      <c r="D148" s="7"/>
      <c r="E148" s="7"/>
    </row>
    <row r="149" spans="3:5" s="4" customFormat="1">
      <c r="C149" s="7"/>
      <c r="D149" s="7"/>
      <c r="E149" s="7"/>
    </row>
    <row r="150" spans="3:5" s="4" customFormat="1">
      <c r="C150" s="7"/>
      <c r="D150" s="7"/>
      <c r="E150" s="7"/>
    </row>
    <row r="151" spans="3:5" s="4" customFormat="1">
      <c r="C151" s="7"/>
      <c r="D151" s="7"/>
      <c r="E151" s="7"/>
    </row>
    <row r="152" spans="3:5" s="4" customFormat="1">
      <c r="C152" s="7"/>
      <c r="D152" s="7"/>
      <c r="E152" s="7"/>
    </row>
    <row r="153" spans="3:5" s="4" customFormat="1">
      <c r="C153" s="7"/>
      <c r="D153" s="7"/>
      <c r="E153" s="7"/>
    </row>
    <row r="154" spans="3:5" s="4" customFormat="1">
      <c r="C154" s="7"/>
      <c r="D154" s="7"/>
      <c r="E154" s="7"/>
    </row>
    <row r="155" spans="3:5" s="4" customFormat="1">
      <c r="C155" s="7"/>
      <c r="D155" s="7"/>
      <c r="E155" s="7"/>
    </row>
    <row r="156" spans="3:5" s="4" customFormat="1">
      <c r="C156" s="7"/>
      <c r="D156" s="7"/>
      <c r="E156" s="7"/>
    </row>
    <row r="157" spans="3:5" s="4" customFormat="1">
      <c r="C157" s="7"/>
      <c r="D157" s="7"/>
      <c r="E157" s="7"/>
    </row>
    <row r="158" spans="3:5" s="4" customFormat="1">
      <c r="C158" s="7"/>
      <c r="D158" s="7"/>
      <c r="E158" s="7"/>
    </row>
    <row r="159" spans="3:5" s="4" customFormat="1">
      <c r="C159" s="7"/>
      <c r="D159" s="7"/>
      <c r="E159" s="7"/>
    </row>
    <row r="160" spans="3:5" s="4" customFormat="1">
      <c r="C160" s="7"/>
      <c r="D160" s="7"/>
      <c r="E160" s="7"/>
    </row>
    <row r="161" spans="3:5" s="4" customFormat="1">
      <c r="C161" s="7"/>
      <c r="D161" s="7"/>
      <c r="E161" s="7"/>
    </row>
    <row r="162" spans="3:5" s="4" customFormat="1">
      <c r="C162" s="7"/>
      <c r="D162" s="7"/>
      <c r="E162" s="7"/>
    </row>
    <row r="163" spans="3:5" s="4" customFormat="1">
      <c r="C163" s="7"/>
      <c r="D163" s="7"/>
      <c r="E163" s="7"/>
    </row>
    <row r="164" spans="3:5" s="4" customFormat="1">
      <c r="C164" s="7"/>
      <c r="D164" s="7"/>
      <c r="E164" s="7"/>
    </row>
    <row r="165" spans="3:5" s="4" customFormat="1">
      <c r="C165" s="7"/>
      <c r="D165" s="7"/>
      <c r="E165" s="7"/>
    </row>
    <row r="166" spans="3:5" s="4" customFormat="1">
      <c r="C166" s="7"/>
      <c r="D166" s="7"/>
      <c r="E166" s="7"/>
    </row>
    <row r="167" spans="3:5" s="4" customFormat="1">
      <c r="C167" s="7"/>
      <c r="D167" s="7"/>
      <c r="E167" s="7"/>
    </row>
    <row r="168" spans="3:5" s="4" customFormat="1">
      <c r="C168" s="7"/>
      <c r="D168" s="7"/>
      <c r="E168" s="7"/>
    </row>
    <row r="169" spans="3:5" s="4" customFormat="1">
      <c r="C169" s="7"/>
      <c r="D169" s="7"/>
      <c r="E169" s="7"/>
    </row>
    <row r="170" spans="3:5" s="4" customFormat="1">
      <c r="C170" s="7"/>
      <c r="D170" s="7"/>
      <c r="E170" s="7"/>
    </row>
    <row r="171" spans="3:5" s="4" customFormat="1">
      <c r="C171" s="7"/>
      <c r="D171" s="7"/>
      <c r="E171" s="7"/>
    </row>
    <row r="172" spans="3:5" s="4" customFormat="1">
      <c r="C172" s="7"/>
      <c r="D172" s="7"/>
      <c r="E172" s="7"/>
    </row>
    <row r="173" spans="3:5" s="4" customFormat="1">
      <c r="C173" s="7"/>
      <c r="D173" s="7"/>
      <c r="E173" s="7"/>
    </row>
    <row r="174" spans="3:5" s="4" customFormat="1">
      <c r="C174" s="7"/>
      <c r="D174" s="7"/>
      <c r="E174" s="7"/>
    </row>
    <row r="175" spans="3:5" s="4" customFormat="1">
      <c r="C175" s="7"/>
      <c r="D175" s="7"/>
      <c r="E175" s="7"/>
    </row>
    <row r="176" spans="3:5" s="4" customFormat="1">
      <c r="C176" s="7"/>
      <c r="D176" s="7"/>
      <c r="E176" s="7"/>
    </row>
    <row r="177" spans="3:5" s="4" customFormat="1">
      <c r="C177" s="7"/>
      <c r="D177" s="7"/>
      <c r="E177" s="7"/>
    </row>
    <row r="178" spans="3:5" s="4" customFormat="1">
      <c r="C178" s="7"/>
      <c r="D178" s="7"/>
      <c r="E178" s="7"/>
    </row>
    <row r="179" spans="3:5" s="4" customFormat="1">
      <c r="C179" s="7"/>
      <c r="D179" s="7"/>
      <c r="E179" s="7"/>
    </row>
    <row r="180" spans="3:5" s="4" customFormat="1">
      <c r="C180" s="7"/>
      <c r="D180" s="7"/>
      <c r="E180" s="7"/>
    </row>
    <row r="181" spans="3:5" s="4" customFormat="1">
      <c r="C181" s="7"/>
      <c r="D181" s="7"/>
      <c r="E181" s="7"/>
    </row>
    <row r="182" spans="3:5" s="4" customFormat="1">
      <c r="C182" s="7"/>
      <c r="D182" s="7"/>
      <c r="E182" s="7"/>
    </row>
    <row r="183" spans="3:5" s="4" customFormat="1">
      <c r="C183" s="7"/>
      <c r="D183" s="7"/>
      <c r="E183" s="7"/>
    </row>
    <row r="184" spans="3:5" s="4" customFormat="1">
      <c r="C184" s="7"/>
      <c r="D184" s="7"/>
      <c r="E184" s="7"/>
    </row>
    <row r="185" spans="3:5" s="4" customFormat="1">
      <c r="C185" s="7"/>
      <c r="D185" s="7"/>
      <c r="E185" s="7"/>
    </row>
    <row r="186" spans="3:5" s="4" customFormat="1">
      <c r="C186" s="7"/>
      <c r="D186" s="7"/>
      <c r="E186" s="7"/>
    </row>
    <row r="187" spans="3:5" s="4" customFormat="1">
      <c r="C187" s="7"/>
      <c r="D187" s="7"/>
      <c r="E187" s="7"/>
    </row>
    <row r="188" spans="3:5" s="4" customFormat="1">
      <c r="C188" s="7"/>
      <c r="D188" s="7"/>
      <c r="E188" s="7"/>
    </row>
    <row r="189" spans="3:5" s="4" customFormat="1">
      <c r="C189" s="7"/>
      <c r="D189" s="7"/>
      <c r="E189" s="7"/>
    </row>
    <row r="190" spans="3:5" s="4" customFormat="1">
      <c r="C190" s="7"/>
      <c r="D190" s="7"/>
      <c r="E190" s="7"/>
    </row>
    <row r="191" spans="3:5" s="4" customFormat="1">
      <c r="C191" s="7"/>
      <c r="D191" s="7"/>
      <c r="E191" s="7"/>
    </row>
    <row r="192" spans="3:5" s="4" customFormat="1">
      <c r="C192" s="7"/>
      <c r="D192" s="7"/>
      <c r="E192" s="7"/>
    </row>
    <row r="193" spans="3:5" s="4" customFormat="1">
      <c r="C193" s="7"/>
      <c r="D193" s="7"/>
      <c r="E193" s="7"/>
    </row>
    <row r="194" spans="3:5" s="4" customFormat="1">
      <c r="C194" s="7"/>
      <c r="D194" s="7"/>
      <c r="E194" s="7"/>
    </row>
    <row r="195" spans="3:5" s="4" customFormat="1">
      <c r="C195" s="7"/>
      <c r="D195" s="7"/>
      <c r="E195" s="7"/>
    </row>
    <row r="196" spans="3:5" s="4" customFormat="1">
      <c r="C196" s="7"/>
      <c r="D196" s="7"/>
      <c r="E196" s="7"/>
    </row>
    <row r="197" spans="3:5" s="4" customFormat="1">
      <c r="C197" s="7"/>
      <c r="D197" s="7"/>
      <c r="E197" s="7"/>
    </row>
    <row r="198" spans="3:5" s="4" customFormat="1">
      <c r="C198" s="7"/>
      <c r="D198" s="7"/>
      <c r="E198" s="7"/>
    </row>
    <row r="199" spans="3:5" s="4" customFormat="1">
      <c r="C199" s="7"/>
      <c r="D199" s="7"/>
      <c r="E199" s="7"/>
    </row>
    <row r="200" spans="3:5" s="4" customFormat="1">
      <c r="C200" s="7"/>
      <c r="D200" s="7"/>
      <c r="E200" s="7"/>
    </row>
    <row r="201" spans="3:5" s="4" customFormat="1">
      <c r="C201" s="7"/>
      <c r="D201" s="7"/>
      <c r="E201" s="7"/>
    </row>
    <row r="202" spans="3:5" s="4" customFormat="1">
      <c r="C202" s="7"/>
      <c r="D202" s="7"/>
      <c r="E202" s="7"/>
    </row>
    <row r="203" spans="3:5" s="4" customFormat="1">
      <c r="C203" s="7"/>
      <c r="D203" s="7"/>
      <c r="E203" s="7"/>
    </row>
    <row r="204" spans="3:5" s="4" customFormat="1">
      <c r="C204" s="7"/>
      <c r="D204" s="7"/>
      <c r="E204" s="7"/>
    </row>
    <row r="205" spans="3:5" s="4" customFormat="1">
      <c r="C205" s="7"/>
      <c r="D205" s="7"/>
      <c r="E205" s="7"/>
    </row>
    <row r="206" spans="3:5" s="4" customFormat="1">
      <c r="C206" s="7"/>
      <c r="D206" s="7"/>
      <c r="E206" s="7"/>
    </row>
    <row r="207" spans="3:5" s="4" customFormat="1">
      <c r="C207" s="7"/>
      <c r="D207" s="7"/>
      <c r="E207" s="7"/>
    </row>
    <row r="208" spans="3:5" s="4" customFormat="1">
      <c r="C208" s="7"/>
      <c r="D208" s="7"/>
      <c r="E208" s="7"/>
    </row>
    <row r="209" spans="3:5" s="4" customFormat="1">
      <c r="C209" s="7"/>
      <c r="D209" s="7"/>
      <c r="E209" s="7"/>
    </row>
    <row r="210" spans="3:5" s="4" customFormat="1">
      <c r="C210" s="7"/>
      <c r="D210" s="7"/>
      <c r="E210" s="7"/>
    </row>
    <row r="211" spans="3:5" s="4" customFormat="1">
      <c r="C211" s="7"/>
      <c r="D211" s="7"/>
      <c r="E211" s="7"/>
    </row>
    <row r="212" spans="3:5" s="4" customFormat="1">
      <c r="C212" s="7"/>
      <c r="D212" s="7"/>
      <c r="E212" s="7"/>
    </row>
    <row r="213" spans="3:5" s="4" customFormat="1">
      <c r="C213" s="7"/>
      <c r="D213" s="7"/>
      <c r="E213" s="7"/>
    </row>
    <row r="214" spans="3:5" s="4" customFormat="1">
      <c r="C214" s="7"/>
      <c r="D214" s="7"/>
      <c r="E214" s="7"/>
    </row>
    <row r="215" spans="3:5" s="4" customFormat="1">
      <c r="C215" s="7"/>
      <c r="D215" s="7"/>
      <c r="E215" s="7"/>
    </row>
    <row r="216" spans="3:5" s="4" customFormat="1">
      <c r="C216" s="7"/>
      <c r="D216" s="7"/>
      <c r="E216" s="7"/>
    </row>
    <row r="217" spans="3:5" s="4" customFormat="1">
      <c r="C217" s="7"/>
      <c r="D217" s="7"/>
      <c r="E217" s="7"/>
    </row>
    <row r="218" spans="3:5" s="4" customFormat="1">
      <c r="C218" s="7"/>
      <c r="D218" s="7"/>
      <c r="E218" s="7"/>
    </row>
    <row r="219" spans="3:5" s="4" customFormat="1">
      <c r="C219" s="7"/>
      <c r="D219" s="7"/>
      <c r="E219" s="7"/>
    </row>
    <row r="220" spans="3:5" s="4" customFormat="1">
      <c r="C220" s="7"/>
      <c r="D220" s="7"/>
      <c r="E220" s="7"/>
    </row>
    <row r="221" spans="3:5" s="4" customFormat="1">
      <c r="C221" s="7"/>
      <c r="D221" s="7"/>
      <c r="E221" s="7"/>
    </row>
    <row r="222" spans="3:5" s="4" customFormat="1">
      <c r="C222" s="7"/>
      <c r="D222" s="7"/>
      <c r="E222" s="7"/>
    </row>
    <row r="223" spans="3:5" s="4" customFormat="1">
      <c r="C223" s="7"/>
      <c r="D223" s="7"/>
      <c r="E223" s="7"/>
    </row>
    <row r="224" spans="3:5" s="4" customFormat="1">
      <c r="C224" s="7"/>
      <c r="D224" s="7"/>
      <c r="E224" s="7"/>
    </row>
    <row r="225" spans="3:5" s="4" customFormat="1">
      <c r="C225" s="7"/>
      <c r="D225" s="7"/>
      <c r="E225" s="7"/>
    </row>
    <row r="226" spans="3:5" s="4" customFormat="1">
      <c r="C226" s="7"/>
      <c r="D226" s="7"/>
      <c r="E226" s="7"/>
    </row>
    <row r="227" spans="3:5" s="4" customFormat="1">
      <c r="C227" s="7"/>
      <c r="D227" s="7"/>
      <c r="E227" s="7"/>
    </row>
    <row r="228" spans="3:5" s="4" customFormat="1">
      <c r="C228" s="7"/>
      <c r="D228" s="7"/>
      <c r="E228" s="7"/>
    </row>
    <row r="229" spans="3:5" s="4" customFormat="1">
      <c r="C229" s="7"/>
      <c r="D229" s="7"/>
      <c r="E229" s="7"/>
    </row>
    <row r="230" spans="3:5" s="4" customFormat="1">
      <c r="C230" s="7"/>
      <c r="D230" s="7"/>
      <c r="E230" s="7"/>
    </row>
    <row r="231" spans="3:5" s="4" customFormat="1">
      <c r="C231" s="7"/>
      <c r="D231" s="7"/>
      <c r="E231" s="7"/>
    </row>
    <row r="232" spans="3:5" s="4" customFormat="1">
      <c r="C232" s="7"/>
      <c r="D232" s="7"/>
      <c r="E232" s="7"/>
    </row>
    <row r="233" spans="3:5" s="4" customFormat="1">
      <c r="C233" s="7"/>
      <c r="D233" s="7"/>
      <c r="E233" s="7"/>
    </row>
    <row r="234" spans="3:5" s="4" customFormat="1">
      <c r="C234" s="7"/>
      <c r="D234" s="7"/>
      <c r="E234" s="7"/>
    </row>
    <row r="235" spans="3:5" s="4" customFormat="1">
      <c r="C235" s="7"/>
      <c r="D235" s="7"/>
      <c r="E235" s="7"/>
    </row>
    <row r="236" spans="3:5" s="4" customFormat="1">
      <c r="C236" s="7"/>
      <c r="D236" s="7"/>
      <c r="E236" s="7"/>
    </row>
    <row r="237" spans="3:5" s="4" customFormat="1">
      <c r="C237" s="7"/>
      <c r="D237" s="7"/>
      <c r="E237" s="7"/>
    </row>
    <row r="238" spans="3:5" s="4" customFormat="1">
      <c r="C238" s="7"/>
      <c r="D238" s="7"/>
      <c r="E238" s="7"/>
    </row>
    <row r="239" spans="3:5" s="4" customFormat="1">
      <c r="C239" s="7"/>
      <c r="D239" s="7"/>
      <c r="E239" s="7"/>
    </row>
    <row r="240" spans="3:5" s="4" customFormat="1">
      <c r="C240" s="7"/>
      <c r="D240" s="7"/>
      <c r="E240" s="7"/>
    </row>
    <row r="241" spans="3:5" s="4" customFormat="1">
      <c r="C241" s="7"/>
      <c r="D241" s="7"/>
      <c r="E241" s="7"/>
    </row>
    <row r="242" spans="3:5" s="4" customFormat="1">
      <c r="C242" s="7"/>
      <c r="D242" s="7"/>
      <c r="E242" s="7"/>
    </row>
    <row r="243" spans="3:5" s="4" customFormat="1">
      <c r="C243" s="7"/>
      <c r="D243" s="7"/>
      <c r="E243" s="7"/>
    </row>
    <row r="244" spans="3:5" s="4" customFormat="1">
      <c r="C244" s="7"/>
      <c r="D244" s="7"/>
      <c r="E244" s="7"/>
    </row>
    <row r="245" spans="3:5" s="4" customFormat="1">
      <c r="C245" s="7"/>
      <c r="D245" s="7"/>
      <c r="E245" s="7"/>
    </row>
    <row r="246" spans="3:5" s="4" customFormat="1">
      <c r="C246" s="7"/>
      <c r="D246" s="7"/>
      <c r="E246" s="7"/>
    </row>
    <row r="247" spans="3:5" s="4" customFormat="1">
      <c r="C247" s="7"/>
      <c r="D247" s="7"/>
      <c r="E247" s="7"/>
    </row>
    <row r="248" spans="3:5" s="4" customFormat="1">
      <c r="C248" s="7"/>
      <c r="D248" s="7"/>
      <c r="E248" s="7"/>
    </row>
    <row r="249" spans="3:5" s="4" customFormat="1">
      <c r="C249" s="7"/>
      <c r="D249" s="7"/>
      <c r="E249" s="7"/>
    </row>
    <row r="250" spans="3:5" s="4" customFormat="1">
      <c r="C250" s="7"/>
      <c r="D250" s="7"/>
      <c r="E250" s="7"/>
    </row>
    <row r="251" spans="3:5" s="4" customFormat="1">
      <c r="C251" s="7"/>
      <c r="D251" s="7"/>
      <c r="E251" s="7"/>
    </row>
    <row r="252" spans="3:5" s="4" customFormat="1">
      <c r="C252" s="7"/>
      <c r="D252" s="7"/>
      <c r="E252" s="7"/>
    </row>
    <row r="253" spans="3:5" s="4" customFormat="1">
      <c r="C253" s="7"/>
      <c r="D253" s="7"/>
      <c r="E253" s="7"/>
    </row>
    <row r="254" spans="3:5" s="4" customFormat="1">
      <c r="C254" s="7"/>
      <c r="D254" s="7"/>
      <c r="E254" s="7"/>
    </row>
    <row r="255" spans="3:5" s="4" customFormat="1">
      <c r="C255" s="7"/>
      <c r="D255" s="7"/>
      <c r="E255" s="7"/>
    </row>
    <row r="256" spans="3:5" s="4" customFormat="1">
      <c r="C256" s="7"/>
      <c r="D256" s="7"/>
      <c r="E256" s="7"/>
    </row>
    <row r="257" spans="3:5" s="4" customFormat="1">
      <c r="C257" s="7"/>
      <c r="D257" s="7"/>
      <c r="E257" s="7"/>
    </row>
    <row r="258" spans="3:5" s="4" customFormat="1">
      <c r="C258" s="7"/>
      <c r="D258" s="7"/>
      <c r="E258" s="7"/>
    </row>
    <row r="259" spans="3:5" s="4" customFormat="1">
      <c r="C259" s="7"/>
      <c r="D259" s="7"/>
      <c r="E259" s="7"/>
    </row>
    <row r="260" spans="3:5" s="4" customFormat="1">
      <c r="C260" s="7"/>
      <c r="D260" s="7"/>
      <c r="E260" s="7"/>
    </row>
    <row r="261" spans="3:5" s="4" customFormat="1">
      <c r="C261" s="7"/>
      <c r="D261" s="7"/>
      <c r="E261" s="7"/>
    </row>
    <row r="262" spans="3:5" s="4" customFormat="1">
      <c r="C262" s="7"/>
      <c r="D262" s="7"/>
      <c r="E262" s="7"/>
    </row>
    <row r="263" spans="3:5" s="4" customFormat="1">
      <c r="C263" s="7"/>
      <c r="D263" s="7"/>
      <c r="E263" s="7"/>
    </row>
    <row r="264" spans="3:5" s="4" customFormat="1">
      <c r="C264" s="7"/>
      <c r="D264" s="7"/>
      <c r="E264" s="7"/>
    </row>
    <row r="265" spans="3:5" s="4" customFormat="1">
      <c r="C265" s="7"/>
      <c r="D265" s="7"/>
      <c r="E265" s="7"/>
    </row>
    <row r="266" spans="3:5" s="4" customFormat="1">
      <c r="C266" s="7"/>
      <c r="D266" s="7"/>
      <c r="E266" s="7"/>
    </row>
    <row r="267" spans="3:5" s="4" customFormat="1">
      <c r="C267" s="7"/>
      <c r="D267" s="7"/>
      <c r="E267" s="7"/>
    </row>
    <row r="268" spans="3:5" s="4" customFormat="1">
      <c r="C268" s="7"/>
      <c r="D268" s="7"/>
      <c r="E268" s="7"/>
    </row>
    <row r="269" spans="3:5" s="4" customFormat="1">
      <c r="C269" s="7"/>
      <c r="D269" s="7"/>
      <c r="E269" s="7"/>
    </row>
    <row r="270" spans="3:5" s="4" customFormat="1">
      <c r="C270" s="7"/>
      <c r="D270" s="7"/>
      <c r="E270" s="7"/>
    </row>
    <row r="271" spans="3:5" s="4" customFormat="1">
      <c r="C271" s="7"/>
      <c r="D271" s="7"/>
      <c r="E271" s="7"/>
    </row>
    <row r="272" spans="3:5" s="4" customFormat="1">
      <c r="C272" s="7"/>
      <c r="D272" s="7"/>
      <c r="E272" s="7"/>
    </row>
    <row r="273" spans="3:5" s="4" customFormat="1">
      <c r="C273" s="7"/>
      <c r="D273" s="7"/>
      <c r="E273" s="7"/>
    </row>
    <row r="274" spans="3:5" s="4" customFormat="1">
      <c r="C274" s="7"/>
      <c r="D274" s="7"/>
      <c r="E274" s="7"/>
    </row>
    <row r="275" spans="3:5" s="4" customFormat="1">
      <c r="C275" s="7"/>
      <c r="D275" s="7"/>
      <c r="E275" s="7"/>
    </row>
    <row r="276" spans="3:5" s="4" customFormat="1">
      <c r="C276" s="7"/>
      <c r="D276" s="7"/>
      <c r="E276" s="7"/>
    </row>
    <row r="277" spans="3:5" s="4" customFormat="1">
      <c r="C277" s="7"/>
      <c r="D277" s="7"/>
      <c r="E277" s="7"/>
    </row>
    <row r="278" spans="3:5" s="4" customFormat="1">
      <c r="C278" s="7"/>
      <c r="D278" s="7"/>
      <c r="E278" s="7"/>
    </row>
    <row r="279" spans="3:5" s="4" customFormat="1">
      <c r="C279" s="7"/>
      <c r="D279" s="7"/>
      <c r="E279" s="7"/>
    </row>
    <row r="280" spans="3:5" s="4" customFormat="1">
      <c r="C280" s="7"/>
      <c r="D280" s="7"/>
      <c r="E280" s="7"/>
    </row>
    <row r="281" spans="3:5" s="4" customFormat="1">
      <c r="C281" s="7"/>
      <c r="D281" s="7"/>
      <c r="E281" s="7"/>
    </row>
    <row r="282" spans="3:5" s="4" customFormat="1">
      <c r="C282" s="7"/>
      <c r="D282" s="7"/>
      <c r="E282" s="7"/>
    </row>
    <row r="283" spans="3:5" s="4" customFormat="1">
      <c r="C283" s="7"/>
      <c r="D283" s="7"/>
      <c r="E283" s="7"/>
    </row>
    <row r="284" spans="3:5" s="4" customFormat="1">
      <c r="C284" s="7"/>
      <c r="D284" s="7"/>
      <c r="E284" s="7"/>
    </row>
    <row r="285" spans="3:5" s="4" customFormat="1">
      <c r="C285" s="7"/>
      <c r="D285" s="7"/>
      <c r="E285" s="7"/>
    </row>
    <row r="286" spans="3:5" s="4" customFormat="1">
      <c r="C286" s="7"/>
      <c r="D286" s="7"/>
      <c r="E286" s="7"/>
    </row>
    <row r="287" spans="3:5" s="4" customFormat="1">
      <c r="C287" s="7"/>
      <c r="D287" s="7"/>
      <c r="E287" s="7"/>
    </row>
    <row r="288" spans="3:5" s="4" customFormat="1">
      <c r="C288" s="7"/>
      <c r="D288" s="7"/>
      <c r="E288" s="7"/>
    </row>
    <row r="289" spans="3:5" s="4" customFormat="1">
      <c r="C289" s="7"/>
      <c r="D289" s="7"/>
      <c r="E289" s="7"/>
    </row>
    <row r="290" spans="3:5" s="4" customFormat="1">
      <c r="C290" s="7"/>
      <c r="D290" s="7"/>
      <c r="E290" s="7"/>
    </row>
    <row r="291" spans="3:5" s="4" customFormat="1">
      <c r="C291" s="7"/>
      <c r="D291" s="7"/>
      <c r="E291" s="7"/>
    </row>
    <row r="292" spans="3:5" s="4" customFormat="1">
      <c r="C292" s="7"/>
      <c r="D292" s="7"/>
      <c r="E292" s="7"/>
    </row>
    <row r="293" spans="3:5" s="4" customFormat="1">
      <c r="C293" s="7"/>
      <c r="D293" s="7"/>
      <c r="E293" s="7"/>
    </row>
    <row r="294" spans="3:5" s="4" customFormat="1">
      <c r="C294" s="7"/>
      <c r="D294" s="7"/>
      <c r="E294" s="7"/>
    </row>
    <row r="295" spans="3:5" s="4" customFormat="1">
      <c r="C295" s="7"/>
      <c r="D295" s="7"/>
      <c r="E295" s="7"/>
    </row>
    <row r="296" spans="3:5" s="4" customFormat="1">
      <c r="C296" s="7"/>
      <c r="D296" s="7"/>
      <c r="E296" s="7"/>
    </row>
    <row r="297" spans="3:5" s="4" customFormat="1">
      <c r="C297" s="7"/>
      <c r="D297" s="7"/>
      <c r="E297" s="7"/>
    </row>
    <row r="298" spans="3:5" s="4" customFormat="1">
      <c r="C298" s="7"/>
      <c r="D298" s="7"/>
      <c r="E298" s="7"/>
    </row>
    <row r="299" spans="3:5" s="4" customFormat="1">
      <c r="C299" s="7"/>
      <c r="D299" s="7"/>
      <c r="E299" s="7"/>
    </row>
    <row r="300" spans="3:5" s="4" customFormat="1">
      <c r="C300" s="7"/>
      <c r="D300" s="7"/>
      <c r="E300" s="7"/>
    </row>
    <row r="301" spans="3:5" s="4" customFormat="1">
      <c r="C301" s="7"/>
      <c r="D301" s="7"/>
      <c r="E301" s="7"/>
    </row>
    <row r="302" spans="3:5" s="4" customFormat="1">
      <c r="C302" s="7"/>
      <c r="D302" s="7"/>
      <c r="E302" s="7"/>
    </row>
    <row r="303" spans="3:5" s="4" customFormat="1">
      <c r="C303" s="7"/>
      <c r="D303" s="7"/>
      <c r="E303" s="7"/>
    </row>
    <row r="304" spans="3:5" s="4" customFormat="1">
      <c r="C304" s="7"/>
      <c r="D304" s="7"/>
      <c r="E304" s="7"/>
    </row>
    <row r="305" spans="3:5" s="4" customFormat="1">
      <c r="C305" s="7"/>
      <c r="D305" s="7"/>
      <c r="E305" s="7"/>
    </row>
    <row r="306" spans="3:5" s="4" customFormat="1">
      <c r="C306" s="7"/>
      <c r="D306" s="7"/>
      <c r="E306" s="7"/>
    </row>
    <row r="307" spans="3:5" s="4" customFormat="1">
      <c r="C307" s="7"/>
      <c r="D307" s="7"/>
      <c r="E307" s="7"/>
    </row>
    <row r="308" spans="3:5" s="4" customFormat="1">
      <c r="C308" s="7"/>
      <c r="D308" s="7"/>
      <c r="E308" s="7"/>
    </row>
    <row r="309" spans="3:5" s="4" customFormat="1">
      <c r="C309" s="7"/>
      <c r="D309" s="7"/>
      <c r="E309" s="7"/>
    </row>
    <row r="310" spans="3:5" s="4" customFormat="1">
      <c r="C310" s="7"/>
      <c r="D310" s="7"/>
      <c r="E310" s="7"/>
    </row>
    <row r="311" spans="3:5" s="4" customFormat="1">
      <c r="C311" s="7"/>
      <c r="D311" s="7"/>
      <c r="E311" s="7"/>
    </row>
    <row r="312" spans="3:5" s="4" customFormat="1">
      <c r="C312" s="7"/>
      <c r="D312" s="7"/>
      <c r="E312" s="7"/>
    </row>
    <row r="313" spans="3:5" s="4" customFormat="1">
      <c r="C313" s="7"/>
      <c r="D313" s="7"/>
      <c r="E313" s="7"/>
    </row>
    <row r="314" spans="3:5" s="4" customFormat="1">
      <c r="C314" s="7"/>
      <c r="D314" s="7"/>
      <c r="E314" s="7"/>
    </row>
    <row r="315" spans="3:5" s="4" customFormat="1">
      <c r="C315" s="7"/>
      <c r="D315" s="7"/>
      <c r="E315" s="7"/>
    </row>
    <row r="316" spans="3:5" s="4" customFormat="1">
      <c r="C316" s="7"/>
      <c r="D316" s="7"/>
      <c r="E316" s="7"/>
    </row>
    <row r="317" spans="3:5" s="4" customFormat="1">
      <c r="C317" s="7"/>
      <c r="D317" s="7"/>
      <c r="E317" s="7"/>
    </row>
    <row r="318" spans="3:5" s="4" customFormat="1">
      <c r="C318" s="7"/>
      <c r="D318" s="7"/>
      <c r="E318" s="7"/>
    </row>
    <row r="319" spans="3:5" s="4" customFormat="1">
      <c r="C319" s="7"/>
      <c r="D319" s="7"/>
      <c r="E319" s="7"/>
    </row>
    <row r="320" spans="3:5" s="4" customFormat="1">
      <c r="C320" s="7"/>
      <c r="D320" s="7"/>
      <c r="E320" s="7"/>
    </row>
    <row r="321" spans="3:5" s="4" customFormat="1">
      <c r="C321" s="7"/>
      <c r="D321" s="7"/>
      <c r="E321" s="7"/>
    </row>
    <row r="322" spans="3:5" s="4" customFormat="1">
      <c r="C322" s="7"/>
      <c r="D322" s="7"/>
      <c r="E322" s="7"/>
    </row>
    <row r="323" spans="3:5" s="4" customFormat="1">
      <c r="C323" s="7"/>
      <c r="D323" s="7"/>
      <c r="E323" s="7"/>
    </row>
    <row r="324" spans="3:5" s="4" customFormat="1">
      <c r="C324" s="7"/>
      <c r="D324" s="7"/>
      <c r="E324" s="7"/>
    </row>
    <row r="325" spans="3:5" s="4" customFormat="1">
      <c r="C325" s="7"/>
      <c r="D325" s="7"/>
      <c r="E325" s="7"/>
    </row>
    <row r="326" spans="3:5" s="4" customFormat="1">
      <c r="C326" s="7"/>
      <c r="D326" s="7"/>
      <c r="E326" s="7"/>
    </row>
    <row r="327" spans="3:5" s="4" customFormat="1">
      <c r="C327" s="7"/>
      <c r="D327" s="7"/>
      <c r="E327" s="7"/>
    </row>
    <row r="328" spans="3:5" s="4" customFormat="1">
      <c r="C328" s="7"/>
      <c r="D328" s="7"/>
      <c r="E328" s="7"/>
    </row>
    <row r="329" spans="3:5" s="4" customFormat="1">
      <c r="C329" s="7"/>
      <c r="D329" s="7"/>
      <c r="E329" s="7"/>
    </row>
    <row r="330" spans="3:5" s="4" customFormat="1">
      <c r="C330" s="7"/>
      <c r="D330" s="7"/>
      <c r="E330" s="7"/>
    </row>
    <row r="331" spans="3:5" s="4" customFormat="1">
      <c r="C331" s="7"/>
      <c r="D331" s="7"/>
      <c r="E331" s="7"/>
    </row>
    <row r="332" spans="3:5" s="4" customFormat="1">
      <c r="C332" s="7"/>
      <c r="D332" s="7"/>
      <c r="E332" s="7"/>
    </row>
    <row r="333" spans="3:5" s="4" customFormat="1">
      <c r="C333" s="7"/>
      <c r="D333" s="7"/>
      <c r="E333" s="7"/>
    </row>
    <row r="334" spans="3:5" s="4" customFormat="1">
      <c r="C334" s="7"/>
      <c r="D334" s="7"/>
      <c r="E334" s="7"/>
    </row>
    <row r="335" spans="3:5" s="4" customFormat="1">
      <c r="C335" s="7"/>
      <c r="D335" s="7"/>
      <c r="E335" s="7"/>
    </row>
    <row r="336" spans="3:5" s="4" customFormat="1">
      <c r="C336" s="7"/>
      <c r="D336" s="7"/>
      <c r="E336" s="7"/>
    </row>
    <row r="337" spans="3:5" s="4" customFormat="1">
      <c r="C337" s="7"/>
      <c r="D337" s="7"/>
      <c r="E337" s="7"/>
    </row>
    <row r="338" spans="3:5" s="4" customFormat="1">
      <c r="C338" s="7"/>
      <c r="D338" s="7"/>
      <c r="E338" s="7"/>
    </row>
    <row r="339" spans="3:5" s="4" customFormat="1">
      <c r="C339" s="7"/>
      <c r="D339" s="7"/>
      <c r="E339" s="7"/>
    </row>
    <row r="340" spans="3:5" s="4" customFormat="1">
      <c r="C340" s="7"/>
      <c r="D340" s="7"/>
      <c r="E340" s="7"/>
    </row>
    <row r="341" spans="3:5" s="4" customFormat="1">
      <c r="C341" s="7"/>
      <c r="D341" s="7"/>
      <c r="E341" s="7"/>
    </row>
    <row r="342" spans="3:5" s="4" customFormat="1">
      <c r="C342" s="7"/>
      <c r="D342" s="7"/>
      <c r="E342" s="7"/>
    </row>
    <row r="343" spans="3:5" s="4" customFormat="1">
      <c r="C343" s="7"/>
      <c r="D343" s="7"/>
      <c r="E343" s="7"/>
    </row>
    <row r="344" spans="3:5" s="4" customFormat="1">
      <c r="C344" s="7"/>
      <c r="D344" s="7"/>
      <c r="E344" s="7"/>
    </row>
    <row r="345" spans="3:5" s="4" customFormat="1">
      <c r="C345" s="7"/>
      <c r="D345" s="7"/>
      <c r="E345" s="7"/>
    </row>
    <row r="346" spans="3:5" s="4" customFormat="1">
      <c r="C346" s="7"/>
      <c r="D346" s="7"/>
      <c r="E346" s="7"/>
    </row>
    <row r="347" spans="3:5" s="4" customFormat="1">
      <c r="C347" s="7"/>
      <c r="D347" s="7"/>
      <c r="E347" s="7"/>
    </row>
    <row r="348" spans="3:5" s="4" customFormat="1">
      <c r="C348" s="7"/>
      <c r="D348" s="7"/>
      <c r="E348" s="7"/>
    </row>
    <row r="349" spans="3:5" s="4" customFormat="1">
      <c r="C349" s="7"/>
      <c r="D349" s="7"/>
      <c r="E349" s="7"/>
    </row>
    <row r="350" spans="3:5" s="4" customFormat="1">
      <c r="C350" s="7"/>
      <c r="D350" s="7"/>
      <c r="E350" s="7"/>
    </row>
    <row r="351" spans="3:5" s="4" customFormat="1">
      <c r="C351" s="7"/>
      <c r="D351" s="7"/>
      <c r="E351" s="7"/>
    </row>
  </sheetData>
  <sheetProtection formatCells="0" formatColumns="0" formatRows="0" autoFilter="0"/>
  <mergeCells count="3">
    <mergeCell ref="B3:B11"/>
    <mergeCell ref="A1:G1"/>
    <mergeCell ref="A3:A11"/>
  </mergeCells>
  <phoneticPr fontId="51" type="noConversion"/>
  <pageMargins left="0.70866141732283472" right="0.70866141732283472" top="0.74803149606299213" bottom="0.74803149606299213" header="0.31496062992125984" footer="0.31496062992125984"/>
  <pageSetup paperSize="8" scale="57" fitToHeight="0" orientation="landscape" r:id="rId1"/>
  <headerFooter>
    <oddHeader>&amp;F</oddHeader>
    <oddFooter>Pagina &amp;P di &amp;N</oddFooter>
  </headerFooter>
  <ignoredErrors>
    <ignoredError sqref="I6 I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AU329"/>
  <sheetViews>
    <sheetView zoomScale="80" zoomScaleNormal="80" workbookViewId="0">
      <pane xSplit="1" ySplit="2" topLeftCell="B3" activePane="bottomRight" state="frozen"/>
      <selection pane="topRight" activeCell="L18" sqref="L18"/>
      <selection pane="bottomLeft" activeCell="L18" sqref="L18"/>
      <selection pane="bottomRight" activeCell="L18" sqref="L18"/>
    </sheetView>
  </sheetViews>
  <sheetFormatPr defaultColWidth="9.140625" defaultRowHeight="15"/>
  <cols>
    <col min="1" max="1" width="12.28515625" style="1" customWidth="1"/>
    <col min="2" max="2" width="10.140625" style="1" customWidth="1"/>
    <col min="3" max="3" width="9.42578125" style="1" customWidth="1"/>
    <col min="4" max="5" width="19.7109375" style="1" customWidth="1"/>
    <col min="6" max="6" width="21.42578125" style="1" customWidth="1"/>
    <col min="7" max="7" width="13" style="1" bestFit="1" customWidth="1"/>
    <col min="8" max="9" width="17.140625" style="1" customWidth="1"/>
    <col min="10" max="17" width="18.5703125" style="4" customWidth="1"/>
    <col min="18" max="18" width="16.28515625" style="4" customWidth="1"/>
    <col min="19" max="19" width="19.28515625" style="4" customWidth="1"/>
    <col min="20" max="20" width="28.85546875" style="4" customWidth="1"/>
    <col min="21" max="21" width="30.85546875" style="4" customWidth="1"/>
    <col min="22" max="47" width="9.140625" style="4"/>
    <col min="48" max="16384" width="9.140625" style="1"/>
  </cols>
  <sheetData>
    <row r="1" spans="1:21" ht="40.5" customHeight="1">
      <c r="A1" s="430" t="s">
        <v>1193</v>
      </c>
      <c r="B1" s="430"/>
      <c r="C1" s="430"/>
      <c r="D1" s="430"/>
      <c r="E1" s="430"/>
      <c r="F1" s="430"/>
      <c r="G1" s="430"/>
      <c r="H1" s="356"/>
      <c r="I1" s="356"/>
      <c r="J1" s="594" t="s">
        <v>1194</v>
      </c>
      <c r="K1" s="594"/>
      <c r="L1" s="594"/>
      <c r="M1" s="594"/>
      <c r="N1" s="594"/>
      <c r="O1" s="594"/>
      <c r="P1" s="594"/>
      <c r="Q1" s="594"/>
      <c r="R1" s="116"/>
      <c r="S1" s="10"/>
      <c r="T1" s="10"/>
      <c r="U1" s="11"/>
    </row>
    <row r="2" spans="1:21" ht="47.25">
      <c r="A2" s="2" t="s">
        <v>1</v>
      </c>
      <c r="B2" s="2" t="s">
        <v>1144</v>
      </c>
      <c r="C2" s="2" t="s">
        <v>1145</v>
      </c>
      <c r="D2" s="118" t="s">
        <v>4</v>
      </c>
      <c r="E2" s="118" t="s">
        <v>5</v>
      </c>
      <c r="F2" s="2" t="s">
        <v>1195</v>
      </c>
      <c r="G2" s="2" t="s">
        <v>7</v>
      </c>
      <c r="H2" s="3" t="s">
        <v>12</v>
      </c>
      <c r="I2" s="3" t="s">
        <v>13</v>
      </c>
      <c r="J2" s="14" t="s">
        <v>1196</v>
      </c>
      <c r="K2" s="15" t="s">
        <v>1197</v>
      </c>
      <c r="L2" s="14" t="s">
        <v>1198</v>
      </c>
      <c r="M2" s="15" t="s">
        <v>1199</v>
      </c>
      <c r="N2" s="14" t="s">
        <v>1200</v>
      </c>
      <c r="O2" s="15" t="s">
        <v>1201</v>
      </c>
      <c r="P2" s="14" t="s">
        <v>1202</v>
      </c>
      <c r="Q2" s="15" t="s">
        <v>1203</v>
      </c>
      <c r="R2" s="15" t="s">
        <v>1204</v>
      </c>
      <c r="S2" s="15" t="s">
        <v>1205</v>
      </c>
      <c r="T2" s="15" t="s">
        <v>1206</v>
      </c>
      <c r="U2" s="16" t="s">
        <v>1207</v>
      </c>
    </row>
    <row r="3" spans="1:21" s="4" customFormat="1" ht="90.6" customHeight="1">
      <c r="A3" s="373"/>
      <c r="B3" s="372"/>
      <c r="C3" s="111"/>
      <c r="D3" s="375"/>
      <c r="E3" s="376"/>
      <c r="F3" s="377"/>
      <c r="G3" s="113"/>
      <c r="H3" s="374"/>
      <c r="I3" s="374"/>
      <c r="J3" s="12"/>
      <c r="K3" s="113"/>
      <c r="L3" s="12"/>
      <c r="M3" s="113"/>
      <c r="N3" s="17"/>
      <c r="O3" s="18"/>
      <c r="P3" s="17"/>
      <c r="Q3" s="18"/>
      <c r="R3" s="114"/>
      <c r="S3" s="10"/>
      <c r="T3" s="115"/>
      <c r="U3" s="12"/>
    </row>
    <row r="4" spans="1:21" s="4" customFormat="1"/>
    <row r="5" spans="1:21" s="4" customFormat="1"/>
    <row r="6" spans="1:21" s="4" customFormat="1"/>
    <row r="7" spans="1:21" s="4" customFormat="1"/>
    <row r="8" spans="1:21" s="4" customFormat="1"/>
    <row r="9" spans="1:21" s="4" customFormat="1"/>
    <row r="10" spans="1:21" s="4" customFormat="1"/>
    <row r="11" spans="1:21" s="4" customFormat="1"/>
    <row r="12" spans="1:21" s="4" customFormat="1"/>
    <row r="13" spans="1:21" s="4" customFormat="1"/>
    <row r="14" spans="1:21" s="4" customFormat="1"/>
    <row r="15" spans="1:21" s="4" customFormat="1"/>
    <row r="16" spans="1:21" s="4" customFormat="1"/>
    <row r="17" s="4" customFormat="1"/>
    <row r="18" s="4" customFormat="1"/>
    <row r="19" s="4" customFormat="1"/>
    <row r="20" s="4" customFormat="1"/>
    <row r="21" s="4" customFormat="1"/>
    <row r="22" s="4" customFormat="1"/>
    <row r="23" s="4" customFormat="1"/>
    <row r="24" s="4" customFormat="1"/>
    <row r="25" s="4" customFormat="1"/>
    <row r="26" s="4" customFormat="1"/>
    <row r="27" s="4" customFormat="1"/>
    <row r="28" s="4" customFormat="1"/>
    <row r="29" s="4" customFormat="1"/>
    <row r="30" s="4" customFormat="1"/>
    <row r="31" s="4" customFormat="1"/>
    <row r="32"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sheetData>
  <sheetProtection formatCells="0" formatColumns="0" formatRows="0" autoFilter="0"/>
  <mergeCells count="2">
    <mergeCell ref="A1:G1"/>
    <mergeCell ref="J1:Q1"/>
  </mergeCells>
  <pageMargins left="0.70866141732283472" right="0.70866141732283472" top="0.74803149606299213" bottom="0.74803149606299213" header="0.31496062992125984" footer="0.31496062992125984"/>
  <pageSetup paperSize="8" scale="67" fitToHeight="0" orientation="landscape" r:id="rId1"/>
  <headerFooter>
    <oddHeader>&amp;F</oddHeader>
    <oddFooter>Pagina &amp;P di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2821-6D5B-467F-BA67-7358600198F6}">
  <sheetPr>
    <pageSetUpPr fitToPage="1"/>
  </sheetPr>
  <dimension ref="A1:V30"/>
  <sheetViews>
    <sheetView showGridLines="0" tabSelected="1" topLeftCell="A26" zoomScale="80" zoomScaleNormal="80" zoomScaleSheetLayoutView="90" workbookViewId="0">
      <selection activeCell="F29" sqref="F29"/>
    </sheetView>
  </sheetViews>
  <sheetFormatPr defaultColWidth="8.85546875" defaultRowHeight="15.75"/>
  <cols>
    <col min="1" max="1" width="21.7109375" style="383" customWidth="1"/>
    <col min="2" max="2" width="102.5703125" style="382" customWidth="1"/>
    <col min="3" max="3" width="58.5703125" style="382" customWidth="1"/>
    <col min="4" max="4" width="25.28515625" style="381" customWidth="1"/>
    <col min="5" max="5" width="31.28515625" style="381" customWidth="1"/>
    <col min="6" max="6" width="22.140625" style="381" customWidth="1"/>
    <col min="7" max="7" width="32" style="380" hidden="1" customWidth="1"/>
    <col min="8" max="8" width="31.7109375" style="380" hidden="1" customWidth="1"/>
    <col min="9" max="9" width="43" style="380" hidden="1" customWidth="1"/>
    <col min="10" max="10" width="38.7109375" style="380" hidden="1" customWidth="1"/>
    <col min="11" max="11" width="33.42578125" style="380" hidden="1" customWidth="1"/>
    <col min="12" max="12" width="27" style="380" hidden="1" customWidth="1"/>
    <col min="13" max="13" width="27.42578125" style="380" customWidth="1"/>
    <col min="14" max="16384" width="8.85546875" style="380"/>
  </cols>
  <sheetData>
    <row r="1" spans="1:22" ht="21">
      <c r="A1" s="602" t="s">
        <v>1208</v>
      </c>
      <c r="B1" s="603"/>
      <c r="C1" s="603"/>
      <c r="D1" s="603"/>
      <c r="E1" s="603"/>
      <c r="F1" s="604"/>
    </row>
    <row r="2" spans="1:22" ht="16.5" thickBot="1"/>
    <row r="3" spans="1:22" ht="29.25" customHeight="1">
      <c r="A3" s="600" t="s">
        <v>1209</v>
      </c>
      <c r="B3" s="600"/>
      <c r="C3" s="600"/>
      <c r="D3" s="600"/>
      <c r="E3" s="600"/>
      <c r="F3" s="600"/>
      <c r="G3" s="597" t="s">
        <v>1330</v>
      </c>
      <c r="H3" s="598"/>
      <c r="I3" s="598"/>
      <c r="J3" s="598"/>
      <c r="K3" s="599"/>
    </row>
    <row r="4" spans="1:22" s="385" customFormat="1" ht="147.6" customHeight="1">
      <c r="A4" s="400" t="s">
        <v>1210</v>
      </c>
      <c r="B4" s="400" t="s">
        <v>1211</v>
      </c>
      <c r="C4" s="400" t="s">
        <v>1212</v>
      </c>
      <c r="D4" s="400" t="s">
        <v>1213</v>
      </c>
      <c r="E4" s="401" t="s">
        <v>1214</v>
      </c>
      <c r="F4" s="400" t="s">
        <v>1215</v>
      </c>
      <c r="G4" s="408" t="s">
        <v>1319</v>
      </c>
      <c r="H4" s="409" t="s">
        <v>1320</v>
      </c>
      <c r="I4" s="409" t="s">
        <v>1321</v>
      </c>
      <c r="J4" s="409" t="s">
        <v>1322</v>
      </c>
      <c r="K4" s="410" t="s">
        <v>1323</v>
      </c>
      <c r="L4" s="413" t="s">
        <v>1325</v>
      </c>
    </row>
    <row r="5" spans="1:22" s="384" customFormat="1" ht="91.5" customHeight="1">
      <c r="A5" s="387" t="s">
        <v>1216</v>
      </c>
      <c r="B5" s="290" t="s">
        <v>1217</v>
      </c>
      <c r="C5" s="397" t="s">
        <v>1218</v>
      </c>
      <c r="D5" s="398" t="s">
        <v>1334</v>
      </c>
      <c r="E5" s="398" t="s">
        <v>1220</v>
      </c>
      <c r="F5" s="403" t="s">
        <v>1221</v>
      </c>
      <c r="G5" s="411" t="s">
        <v>1324</v>
      </c>
      <c r="H5" s="414"/>
      <c r="I5" s="420"/>
      <c r="J5" s="414"/>
      <c r="K5" s="414"/>
      <c r="L5" s="418"/>
    </row>
    <row r="6" spans="1:22" s="388" customFormat="1" ht="114" customHeight="1">
      <c r="A6" s="387" t="s">
        <v>1222</v>
      </c>
      <c r="B6" s="397" t="s">
        <v>1223</v>
      </c>
      <c r="C6" s="393" t="s">
        <v>1224</v>
      </c>
      <c r="D6" s="394" t="s">
        <v>1225</v>
      </c>
      <c r="E6" s="394" t="s">
        <v>1226</v>
      </c>
      <c r="F6" s="402" t="s">
        <v>1221</v>
      </c>
      <c r="G6" s="419" t="s">
        <v>1329</v>
      </c>
      <c r="H6" s="419"/>
      <c r="I6" s="421"/>
      <c r="J6" s="421"/>
      <c r="K6" s="414"/>
      <c r="L6" s="418"/>
    </row>
    <row r="7" spans="1:22" s="384" customFormat="1" ht="76.5" customHeight="1">
      <c r="A7" s="596" t="s">
        <v>1227</v>
      </c>
      <c r="B7" s="612" t="s">
        <v>1228</v>
      </c>
      <c r="C7" s="397" t="s">
        <v>1229</v>
      </c>
      <c r="D7" s="398" t="s">
        <v>1230</v>
      </c>
      <c r="E7" s="398" t="s">
        <v>1331</v>
      </c>
      <c r="F7" s="403" t="s">
        <v>1221</v>
      </c>
      <c r="G7" s="414" t="s">
        <v>1324</v>
      </c>
      <c r="H7" s="414"/>
      <c r="I7" s="414"/>
      <c r="J7" s="414"/>
      <c r="K7" s="414"/>
      <c r="L7" s="418"/>
    </row>
    <row r="8" spans="1:22" s="384" customFormat="1" ht="76.5" customHeight="1">
      <c r="A8" s="611"/>
      <c r="B8" s="613"/>
      <c r="C8" s="424" t="s">
        <v>1343</v>
      </c>
      <c r="D8" s="427" t="s">
        <v>1335</v>
      </c>
      <c r="E8" s="425" t="s">
        <v>1220</v>
      </c>
      <c r="F8" s="426">
        <v>46387</v>
      </c>
      <c r="G8" s="414"/>
      <c r="H8" s="414"/>
      <c r="I8" s="414"/>
      <c r="J8" s="414"/>
      <c r="K8" s="414"/>
      <c r="L8" s="418"/>
    </row>
    <row r="9" spans="1:22" s="384" customFormat="1" ht="132" customHeight="1">
      <c r="A9" s="387" t="s">
        <v>1231</v>
      </c>
      <c r="B9" s="397" t="s">
        <v>1232</v>
      </c>
      <c r="C9" s="395" t="s">
        <v>1233</v>
      </c>
      <c r="D9" s="394" t="s">
        <v>1334</v>
      </c>
      <c r="E9" s="394" t="s">
        <v>1336</v>
      </c>
      <c r="F9" s="402" t="s">
        <v>1221</v>
      </c>
      <c r="G9" s="414" t="s">
        <v>1326</v>
      </c>
      <c r="H9" s="414"/>
      <c r="I9" s="414"/>
      <c r="J9" s="414"/>
      <c r="K9" s="414"/>
      <c r="L9" s="418"/>
    </row>
    <row r="10" spans="1:22" s="384" customFormat="1" ht="54.75" customHeight="1">
      <c r="A10" s="596" t="s">
        <v>1234</v>
      </c>
      <c r="B10" s="614" t="s">
        <v>1235</v>
      </c>
      <c r="C10" s="393" t="s">
        <v>1236</v>
      </c>
      <c r="D10" s="396" t="s">
        <v>1237</v>
      </c>
      <c r="E10" s="394" t="s">
        <v>1220</v>
      </c>
      <c r="F10" s="402" t="s">
        <v>1221</v>
      </c>
      <c r="G10" s="414" t="s">
        <v>1326</v>
      </c>
      <c r="H10" s="414"/>
      <c r="I10" s="414"/>
      <c r="J10" s="414"/>
      <c r="K10" s="414"/>
      <c r="L10" s="418"/>
    </row>
    <row r="11" spans="1:22" s="384" customFormat="1" ht="54.75" customHeight="1">
      <c r="A11" s="611"/>
      <c r="B11" s="615"/>
      <c r="C11" s="424" t="s">
        <v>1342</v>
      </c>
      <c r="D11" s="425" t="s">
        <v>1337</v>
      </c>
      <c r="E11" s="425" t="s">
        <v>1220</v>
      </c>
      <c r="F11" s="426">
        <v>46387</v>
      </c>
      <c r="G11" s="414"/>
      <c r="H11" s="414"/>
      <c r="I11" s="414"/>
      <c r="J11" s="414"/>
      <c r="K11" s="414"/>
      <c r="L11" s="418"/>
    </row>
    <row r="12" spans="1:22" s="384" customFormat="1" ht="154.9" customHeight="1">
      <c r="A12" s="605" t="s">
        <v>1238</v>
      </c>
      <c r="B12" s="609" t="s">
        <v>1239</v>
      </c>
      <c r="C12" s="397" t="s">
        <v>1240</v>
      </c>
      <c r="D12" s="394" t="s">
        <v>1241</v>
      </c>
      <c r="E12" s="394" t="s">
        <v>1220</v>
      </c>
      <c r="F12" s="606" t="s">
        <v>1221</v>
      </c>
      <c r="G12" s="414" t="s">
        <v>1327</v>
      </c>
      <c r="H12" s="414"/>
      <c r="I12" s="414"/>
      <c r="J12" s="414"/>
      <c r="K12" s="414"/>
      <c r="L12" s="418"/>
      <c r="V12" s="384" t="s">
        <v>1316</v>
      </c>
    </row>
    <row r="13" spans="1:22" s="384" customFormat="1" ht="97.5" customHeight="1">
      <c r="A13" s="605"/>
      <c r="B13" s="609"/>
      <c r="C13" s="397" t="s">
        <v>1242</v>
      </c>
      <c r="D13" s="398" t="s">
        <v>1219</v>
      </c>
      <c r="E13" s="398" t="s">
        <v>1243</v>
      </c>
      <c r="F13" s="606"/>
      <c r="G13" s="414" t="s">
        <v>1326</v>
      </c>
      <c r="H13" s="415"/>
      <c r="I13" s="414"/>
      <c r="J13" s="414"/>
      <c r="K13" s="414"/>
      <c r="L13" s="418"/>
    </row>
    <row r="14" spans="1:22" s="384" customFormat="1" ht="97.5" customHeight="1">
      <c r="A14" s="605"/>
      <c r="B14" s="609"/>
      <c r="C14" s="397" t="s">
        <v>1244</v>
      </c>
      <c r="D14" s="398" t="s">
        <v>1230</v>
      </c>
      <c r="E14" s="398" t="s">
        <v>1245</v>
      </c>
      <c r="F14" s="606"/>
      <c r="G14" s="414" t="s">
        <v>1327</v>
      </c>
      <c r="H14" s="414"/>
      <c r="I14" s="414"/>
      <c r="J14" s="414"/>
      <c r="K14" s="414"/>
      <c r="L14" s="418"/>
    </row>
    <row r="15" spans="1:22" s="384" customFormat="1" ht="105" customHeight="1">
      <c r="A15" s="605"/>
      <c r="B15" s="393" t="s">
        <v>1246</v>
      </c>
      <c r="C15" s="397" t="s">
        <v>1338</v>
      </c>
      <c r="D15" s="394" t="s">
        <v>1241</v>
      </c>
      <c r="E15" s="394" t="s">
        <v>1220</v>
      </c>
      <c r="F15" s="606"/>
      <c r="G15" s="414" t="s">
        <v>1326</v>
      </c>
      <c r="H15" s="414"/>
      <c r="I15" s="414"/>
      <c r="J15" s="414"/>
      <c r="K15" s="414"/>
      <c r="L15" s="418"/>
      <c r="V15" s="384" t="s">
        <v>1317</v>
      </c>
    </row>
    <row r="16" spans="1:22" s="384" customFormat="1" ht="65.45" customHeight="1">
      <c r="A16" s="605"/>
      <c r="B16" s="404" t="s">
        <v>1247</v>
      </c>
      <c r="C16" s="393" t="s">
        <v>1248</v>
      </c>
      <c r="D16" s="394" t="s">
        <v>1219</v>
      </c>
      <c r="E16" s="394" t="s">
        <v>1332</v>
      </c>
      <c r="F16" s="606"/>
      <c r="G16" s="414" t="s">
        <v>1326</v>
      </c>
      <c r="H16" s="415"/>
      <c r="I16" s="414"/>
      <c r="J16" s="414"/>
      <c r="K16" s="414"/>
      <c r="L16" s="418"/>
    </row>
    <row r="17" spans="1:22" s="384" customFormat="1" ht="55.9" customHeight="1">
      <c r="A17" s="595" t="s">
        <v>1249</v>
      </c>
      <c r="B17" s="610" t="s">
        <v>1250</v>
      </c>
      <c r="C17" s="397" t="s">
        <v>1251</v>
      </c>
      <c r="D17" s="398" t="s">
        <v>1230</v>
      </c>
      <c r="E17" s="398" t="s">
        <v>1245</v>
      </c>
      <c r="F17" s="607" t="s">
        <v>1221</v>
      </c>
      <c r="G17" s="414" t="s">
        <v>1327</v>
      </c>
      <c r="H17" s="414"/>
      <c r="I17" s="414"/>
      <c r="J17" s="414"/>
      <c r="K17" s="414"/>
      <c r="L17" s="418"/>
      <c r="V17" s="384" t="s">
        <v>1313</v>
      </c>
    </row>
    <row r="18" spans="1:22" s="384" customFormat="1" ht="54" customHeight="1">
      <c r="A18" s="595"/>
      <c r="B18" s="610"/>
      <c r="C18" s="397" t="s">
        <v>1252</v>
      </c>
      <c r="D18" s="398" t="s">
        <v>1241</v>
      </c>
      <c r="E18" s="398" t="s">
        <v>1243</v>
      </c>
      <c r="F18" s="608"/>
      <c r="G18" s="414" t="s">
        <v>1327</v>
      </c>
      <c r="H18" s="414"/>
      <c r="I18" s="414"/>
      <c r="J18" s="414"/>
      <c r="K18" s="414"/>
      <c r="L18" s="418"/>
      <c r="V18" s="384" t="s">
        <v>1313</v>
      </c>
    </row>
    <row r="19" spans="1:22" s="384" customFormat="1" ht="92.45" customHeight="1">
      <c r="A19" s="595"/>
      <c r="B19" s="610"/>
      <c r="C19" s="397" t="s">
        <v>1253</v>
      </c>
      <c r="D19" s="399" t="s">
        <v>1237</v>
      </c>
      <c r="E19" s="398" t="s">
        <v>1243</v>
      </c>
      <c r="F19" s="403" t="s">
        <v>1221</v>
      </c>
      <c r="G19" s="411" t="s">
        <v>1326</v>
      </c>
      <c r="H19" s="414"/>
      <c r="I19" s="414"/>
      <c r="J19" s="414"/>
      <c r="K19" s="414"/>
      <c r="L19" s="418"/>
      <c r="V19" s="384" t="s">
        <v>1315</v>
      </c>
    </row>
    <row r="20" spans="1:22" s="384" customFormat="1" ht="92.45" customHeight="1">
      <c r="A20" s="595"/>
      <c r="B20" s="610"/>
      <c r="C20" s="428" t="s">
        <v>1339</v>
      </c>
      <c r="D20" s="427" t="s">
        <v>1241</v>
      </c>
      <c r="E20" s="427" t="s">
        <v>1340</v>
      </c>
      <c r="F20" s="429" t="s">
        <v>1221</v>
      </c>
      <c r="G20" s="411"/>
      <c r="H20" s="414"/>
      <c r="I20" s="414"/>
      <c r="J20" s="414"/>
      <c r="K20" s="414"/>
      <c r="L20" s="418"/>
    </row>
    <row r="21" spans="1:22" s="384" customFormat="1" ht="69" customHeight="1">
      <c r="A21" s="595"/>
      <c r="B21" s="610"/>
      <c r="C21" s="397" t="s">
        <v>1254</v>
      </c>
      <c r="D21" s="399" t="s">
        <v>1225</v>
      </c>
      <c r="E21" s="398" t="s">
        <v>1255</v>
      </c>
      <c r="F21" s="403" t="s">
        <v>1221</v>
      </c>
      <c r="G21" s="414" t="s">
        <v>1327</v>
      </c>
      <c r="H21" s="414"/>
      <c r="I21" s="414"/>
      <c r="J21" s="414"/>
      <c r="K21" s="414"/>
      <c r="L21" s="418"/>
      <c r="V21" s="384" t="s">
        <v>1315</v>
      </c>
    </row>
    <row r="22" spans="1:22" ht="57" customHeight="1">
      <c r="A22" s="387" t="s">
        <v>1256</v>
      </c>
      <c r="B22" s="317" t="s">
        <v>1257</v>
      </c>
      <c r="C22" s="397" t="s">
        <v>1258</v>
      </c>
      <c r="D22" s="398" t="s">
        <v>1259</v>
      </c>
      <c r="E22" s="398" t="s">
        <v>1220</v>
      </c>
      <c r="F22" s="403" t="s">
        <v>1221</v>
      </c>
      <c r="G22" s="412" t="s">
        <v>1326</v>
      </c>
      <c r="H22" s="414"/>
      <c r="I22" s="414"/>
      <c r="J22" s="414"/>
      <c r="K22" s="414"/>
      <c r="L22" s="418"/>
    </row>
    <row r="23" spans="1:22" ht="71.25" customHeight="1">
      <c r="A23" s="387" t="s">
        <v>1260</v>
      </c>
      <c r="B23" s="317" t="s">
        <v>1261</v>
      </c>
      <c r="C23" s="393" t="s">
        <v>1262</v>
      </c>
      <c r="D23" s="394" t="s">
        <v>1263</v>
      </c>
      <c r="E23" s="394" t="s">
        <v>1333</v>
      </c>
      <c r="F23" s="402" t="s">
        <v>1221</v>
      </c>
      <c r="G23" s="417" t="s">
        <v>1324</v>
      </c>
      <c r="H23" s="422"/>
      <c r="I23" s="422"/>
      <c r="J23" s="422"/>
      <c r="K23" s="414"/>
      <c r="L23" s="418"/>
      <c r="V23" s="384" t="s">
        <v>1318</v>
      </c>
    </row>
    <row r="24" spans="1:22" ht="16.5" thickBot="1">
      <c r="A24" s="389"/>
      <c r="B24" s="390"/>
      <c r="C24" s="390"/>
      <c r="D24" s="391"/>
      <c r="E24" s="391"/>
      <c r="F24" s="392"/>
    </row>
    <row r="25" spans="1:22" ht="23.25">
      <c r="A25" s="601" t="s">
        <v>1264</v>
      </c>
      <c r="B25" s="601"/>
      <c r="C25" s="601"/>
      <c r="D25" s="601"/>
      <c r="E25" s="601"/>
      <c r="F25" s="601"/>
      <c r="G25" s="597" t="s">
        <v>1330</v>
      </c>
      <c r="H25" s="598"/>
      <c r="I25" s="598"/>
      <c r="J25" s="598"/>
      <c r="K25" s="599"/>
    </row>
    <row r="26" spans="1:22" s="385" customFormat="1" ht="135.75">
      <c r="A26" s="400" t="s">
        <v>1210</v>
      </c>
      <c r="B26" s="400" t="s">
        <v>1211</v>
      </c>
      <c r="C26" s="400" t="s">
        <v>1212</v>
      </c>
      <c r="D26" s="400" t="s">
        <v>1213</v>
      </c>
      <c r="E26" s="401" t="s">
        <v>1214</v>
      </c>
      <c r="F26" s="400" t="s">
        <v>1215</v>
      </c>
      <c r="G26" s="408" t="s">
        <v>1319</v>
      </c>
      <c r="H26" s="409" t="s">
        <v>1320</v>
      </c>
      <c r="I26" s="409" t="s">
        <v>1321</v>
      </c>
      <c r="J26" s="409" t="s">
        <v>1322</v>
      </c>
      <c r="K26" s="410" t="s">
        <v>1323</v>
      </c>
      <c r="L26" s="413" t="s">
        <v>1325</v>
      </c>
    </row>
    <row r="27" spans="1:22" s="384" customFormat="1" ht="88.15" customHeight="1">
      <c r="A27" s="595" t="s">
        <v>1238</v>
      </c>
      <c r="B27" s="393" t="s">
        <v>1265</v>
      </c>
      <c r="C27" s="395" t="s">
        <v>1266</v>
      </c>
      <c r="D27" s="396" t="s">
        <v>1237</v>
      </c>
      <c r="E27" s="394" t="s">
        <v>1267</v>
      </c>
      <c r="F27" s="402" t="s">
        <v>1221</v>
      </c>
      <c r="G27" s="411" t="s">
        <v>1324</v>
      </c>
      <c r="H27" s="417"/>
      <c r="I27" s="420"/>
      <c r="J27" s="414"/>
      <c r="K27" s="414"/>
      <c r="L27" s="418"/>
    </row>
    <row r="28" spans="1:22" s="384" customFormat="1" ht="75.599999999999994" customHeight="1">
      <c r="A28" s="596"/>
      <c r="B28" s="393" t="s">
        <v>1268</v>
      </c>
      <c r="C28" s="395" t="s">
        <v>1269</v>
      </c>
      <c r="D28" s="394" t="s">
        <v>1270</v>
      </c>
      <c r="E28" s="398" t="s">
        <v>1245</v>
      </c>
      <c r="F28" s="402" t="s">
        <v>1221</v>
      </c>
      <c r="G28" s="411" t="s">
        <v>1328</v>
      </c>
      <c r="H28" s="414"/>
      <c r="I28" s="420"/>
      <c r="J28" s="414"/>
      <c r="K28" s="414"/>
      <c r="L28" s="418"/>
    </row>
    <row r="29" spans="1:22" s="386" customFormat="1" ht="83.25" customHeight="1">
      <c r="A29" s="406" t="s">
        <v>1271</v>
      </c>
      <c r="B29" s="407" t="s">
        <v>1272</v>
      </c>
      <c r="C29" s="397" t="s">
        <v>1341</v>
      </c>
      <c r="D29" s="398" t="s">
        <v>1219</v>
      </c>
      <c r="E29" s="398" t="s">
        <v>1220</v>
      </c>
      <c r="F29" s="618">
        <v>46387</v>
      </c>
      <c r="G29" s="416"/>
      <c r="H29" s="414"/>
      <c r="I29" s="420"/>
      <c r="J29" s="414"/>
      <c r="K29" s="414"/>
      <c r="L29" s="423"/>
    </row>
    <row r="30" spans="1:22">
      <c r="A30" s="405"/>
    </row>
  </sheetData>
  <autoFilter ref="A4:F23" xr:uid="{771B2821-6D5B-467F-BA67-7358600198F6}"/>
  <mergeCells count="16">
    <mergeCell ref="A1:F1"/>
    <mergeCell ref="A12:A16"/>
    <mergeCell ref="F12:F16"/>
    <mergeCell ref="F17:F18"/>
    <mergeCell ref="B12:B14"/>
    <mergeCell ref="A17:A21"/>
    <mergeCell ref="B17:B21"/>
    <mergeCell ref="A7:A8"/>
    <mergeCell ref="B7:B8"/>
    <mergeCell ref="A10:A11"/>
    <mergeCell ref="B10:B11"/>
    <mergeCell ref="A27:A28"/>
    <mergeCell ref="G3:K3"/>
    <mergeCell ref="G25:K25"/>
    <mergeCell ref="A3:F3"/>
    <mergeCell ref="A25:F25"/>
  </mergeCells>
  <phoneticPr fontId="51" type="noConversion"/>
  <pageMargins left="0.7" right="0.7" top="0.75" bottom="0.75" header="0.3" footer="0.3"/>
  <pageSetup paperSize="8"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fitToPage="1"/>
  </sheetPr>
  <dimension ref="A1:D34"/>
  <sheetViews>
    <sheetView zoomScaleNormal="100" zoomScaleSheetLayoutView="80" workbookViewId="0">
      <selection activeCell="J25" sqref="J25"/>
    </sheetView>
  </sheetViews>
  <sheetFormatPr defaultColWidth="9.140625" defaultRowHeight="15"/>
  <cols>
    <col min="1" max="1" width="20.85546875" style="19" customWidth="1"/>
    <col min="2" max="4" width="25.28515625" style="19" customWidth="1"/>
    <col min="5" max="16384" width="9.140625" style="19"/>
  </cols>
  <sheetData>
    <row r="1" spans="1:4">
      <c r="A1" s="6" t="s">
        <v>1273</v>
      </c>
      <c r="B1" s="4"/>
      <c r="C1" s="4"/>
      <c r="D1" s="4"/>
    </row>
    <row r="2" spans="1:4">
      <c r="A2" s="4"/>
      <c r="B2" s="4"/>
      <c r="C2" s="4"/>
      <c r="D2" s="4"/>
    </row>
    <row r="3" spans="1:4">
      <c r="A3" s="20" t="s">
        <v>1205</v>
      </c>
      <c r="B3" s="616" t="s">
        <v>1274</v>
      </c>
      <c r="C3" s="617"/>
      <c r="D3" s="617"/>
    </row>
    <row r="4" spans="1:4">
      <c r="A4" s="378" t="s">
        <v>1275</v>
      </c>
      <c r="B4" s="379" t="s">
        <v>873</v>
      </c>
      <c r="C4" s="379"/>
      <c r="D4" s="379"/>
    </row>
    <row r="5" spans="1:4">
      <c r="A5" s="378" t="s">
        <v>1276</v>
      </c>
      <c r="B5" s="379" t="s">
        <v>44</v>
      </c>
      <c r="C5" s="379"/>
      <c r="D5" s="379"/>
    </row>
    <row r="6" spans="1:4">
      <c r="A6" s="378" t="s">
        <v>1277</v>
      </c>
      <c r="B6" s="379" t="s">
        <v>1278</v>
      </c>
      <c r="C6" s="379"/>
      <c r="D6" s="379"/>
    </row>
    <row r="7" spans="1:4">
      <c r="A7" s="378" t="s">
        <v>1279</v>
      </c>
      <c r="B7" s="379" t="s">
        <v>1280</v>
      </c>
      <c r="C7" s="379"/>
      <c r="D7" s="379"/>
    </row>
    <row r="8" spans="1:4">
      <c r="A8" s="378" t="s">
        <v>1281</v>
      </c>
      <c r="B8" s="379" t="s">
        <v>877</v>
      </c>
      <c r="C8" s="379" t="s">
        <v>207</v>
      </c>
      <c r="D8" s="379"/>
    </row>
    <row r="9" spans="1:4">
      <c r="A9" s="378" t="s">
        <v>1282</v>
      </c>
      <c r="B9" s="379" t="s">
        <v>198</v>
      </c>
      <c r="C9" s="379"/>
      <c r="D9" s="379"/>
    </row>
    <row r="10" spans="1:4">
      <c r="A10" s="378" t="s">
        <v>1283</v>
      </c>
      <c r="B10" s="379" t="s">
        <v>198</v>
      </c>
      <c r="C10" s="379"/>
      <c r="D10" s="379"/>
    </row>
    <row r="11" spans="1:4">
      <c r="A11" s="378" t="s">
        <v>1284</v>
      </c>
      <c r="B11" s="379" t="s">
        <v>1285</v>
      </c>
      <c r="C11" s="379"/>
      <c r="D11" s="379"/>
    </row>
    <row r="12" spans="1:4">
      <c r="A12" s="378" t="s">
        <v>1286</v>
      </c>
      <c r="B12" s="379" t="s">
        <v>1287</v>
      </c>
      <c r="C12" s="379"/>
      <c r="D12" s="379"/>
    </row>
    <row r="13" spans="1:4">
      <c r="A13" s="378" t="s">
        <v>1288</v>
      </c>
      <c r="B13" s="379" t="s">
        <v>44</v>
      </c>
      <c r="C13" s="379"/>
      <c r="D13" s="379"/>
    </row>
    <row r="14" spans="1:4">
      <c r="A14" s="378" t="s">
        <v>1289</v>
      </c>
      <c r="B14" s="379" t="s">
        <v>44</v>
      </c>
      <c r="C14" s="379"/>
      <c r="D14" s="379"/>
    </row>
    <row r="15" spans="1:4">
      <c r="A15" s="378" t="s">
        <v>1290</v>
      </c>
      <c r="B15" s="379" t="s">
        <v>198</v>
      </c>
      <c r="C15" s="379"/>
      <c r="D15" s="379"/>
    </row>
    <row r="16" spans="1:4">
      <c r="A16" s="378" t="s">
        <v>1291</v>
      </c>
      <c r="B16" s="379" t="s">
        <v>198</v>
      </c>
      <c r="C16" s="379"/>
      <c r="D16" s="379"/>
    </row>
    <row r="17" spans="1:4">
      <c r="A17" s="378" t="s">
        <v>1292</v>
      </c>
      <c r="B17" s="379" t="s">
        <v>1280</v>
      </c>
      <c r="C17" s="379"/>
      <c r="D17" s="379"/>
    </row>
    <row r="18" spans="1:4">
      <c r="A18" s="378" t="s">
        <v>1293</v>
      </c>
      <c r="B18" s="379" t="s">
        <v>877</v>
      </c>
      <c r="C18" s="379" t="s">
        <v>1294</v>
      </c>
      <c r="D18" s="379"/>
    </row>
    <row r="19" spans="1:4">
      <c r="A19" s="378" t="s">
        <v>1295</v>
      </c>
      <c r="B19" s="379" t="s">
        <v>877</v>
      </c>
      <c r="C19" s="379" t="s">
        <v>402</v>
      </c>
      <c r="D19" s="379" t="s">
        <v>1294</v>
      </c>
    </row>
    <row r="20" spans="1:4">
      <c r="A20" s="378" t="s">
        <v>1296</v>
      </c>
      <c r="B20" s="379" t="s">
        <v>1297</v>
      </c>
      <c r="C20" s="379"/>
      <c r="D20" s="379"/>
    </row>
    <row r="21" spans="1:4">
      <c r="A21" s="378" t="s">
        <v>1298</v>
      </c>
      <c r="B21" s="379" t="s">
        <v>44</v>
      </c>
      <c r="C21" s="379"/>
      <c r="D21" s="379"/>
    </row>
    <row r="22" spans="1:4">
      <c r="A22" s="378" t="s">
        <v>1299</v>
      </c>
      <c r="B22" s="379" t="s">
        <v>1280</v>
      </c>
      <c r="C22" s="379"/>
      <c r="D22" s="379"/>
    </row>
    <row r="23" spans="1:4">
      <c r="A23" s="378" t="s">
        <v>1300</v>
      </c>
      <c r="B23" s="379" t="s">
        <v>877</v>
      </c>
      <c r="C23" s="379" t="s">
        <v>1280</v>
      </c>
      <c r="D23" s="379" t="s">
        <v>198</v>
      </c>
    </row>
    <row r="24" spans="1:4">
      <c r="A24" s="378" t="s">
        <v>1301</v>
      </c>
      <c r="B24" s="379" t="s">
        <v>877</v>
      </c>
      <c r="C24" s="379" t="s">
        <v>14</v>
      </c>
      <c r="D24" s="379"/>
    </row>
    <row r="25" spans="1:4">
      <c r="A25" s="378" t="s">
        <v>1302</v>
      </c>
      <c r="B25" s="379" t="s">
        <v>1303</v>
      </c>
      <c r="C25" s="379"/>
      <c r="D25" s="379"/>
    </row>
    <row r="26" spans="1:4">
      <c r="A26" s="378" t="s">
        <v>1304</v>
      </c>
      <c r="B26" s="379" t="s">
        <v>359</v>
      </c>
      <c r="C26" s="379" t="s">
        <v>877</v>
      </c>
      <c r="D26" s="379"/>
    </row>
    <row r="27" spans="1:4">
      <c r="A27" s="378" t="s">
        <v>1305</v>
      </c>
      <c r="B27" s="379" t="s">
        <v>1297</v>
      </c>
      <c r="C27" s="379"/>
      <c r="D27" s="379"/>
    </row>
    <row r="28" spans="1:4">
      <c r="A28" s="378" t="s">
        <v>1306</v>
      </c>
      <c r="B28" s="379" t="s">
        <v>1280</v>
      </c>
      <c r="C28" s="379"/>
      <c r="D28" s="379"/>
    </row>
    <row r="29" spans="1:4">
      <c r="A29" s="378" t="s">
        <v>1307</v>
      </c>
      <c r="B29" s="379" t="s">
        <v>1308</v>
      </c>
      <c r="C29" s="379"/>
      <c r="D29" s="379"/>
    </row>
    <row r="30" spans="1:4">
      <c r="A30" s="378" t="s">
        <v>1309</v>
      </c>
      <c r="B30" s="379" t="s">
        <v>373</v>
      </c>
      <c r="C30" s="379"/>
      <c r="D30" s="379"/>
    </row>
    <row r="31" spans="1:4">
      <c r="A31" s="378" t="s">
        <v>1310</v>
      </c>
      <c r="B31" s="379" t="s">
        <v>1311</v>
      </c>
      <c r="C31" s="379"/>
      <c r="D31" s="379"/>
    </row>
    <row r="32" spans="1:4">
      <c r="A32" s="378" t="s">
        <v>1312</v>
      </c>
      <c r="B32" s="379" t="s">
        <v>1311</v>
      </c>
      <c r="C32" s="379"/>
      <c r="D32" s="379"/>
    </row>
    <row r="33" spans="1:4">
      <c r="A33" s="378" t="s">
        <v>1313</v>
      </c>
      <c r="B33" s="379" t="s">
        <v>1278</v>
      </c>
      <c r="C33" s="379"/>
      <c r="D33" s="379"/>
    </row>
    <row r="34" spans="1:4">
      <c r="A34" s="378" t="s">
        <v>1314</v>
      </c>
      <c r="B34" s="379" t="s">
        <v>367</v>
      </c>
      <c r="C34" s="379"/>
      <c r="D34" s="379"/>
    </row>
  </sheetData>
  <mergeCells count="1">
    <mergeCell ref="B3:D3"/>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966"/>
    <pageSetUpPr fitToPage="1"/>
  </sheetPr>
  <dimension ref="A1:X51"/>
  <sheetViews>
    <sheetView zoomScale="90" zoomScaleNormal="90" workbookViewId="0">
      <pane xSplit="1" ySplit="1" topLeftCell="B2" activePane="bottomRight" state="frozen"/>
      <selection pane="topRight" activeCell="B3" sqref="B3:E13"/>
      <selection pane="bottomLeft" activeCell="B3" sqref="B3:E13"/>
      <selection pane="bottomRight" activeCell="B3" sqref="B3:E13"/>
    </sheetView>
  </sheetViews>
  <sheetFormatPr defaultColWidth="9.140625" defaultRowHeight="15"/>
  <cols>
    <col min="1" max="1" width="34.85546875" style="9" customWidth="1"/>
    <col min="2" max="5" width="10.28515625" style="9" customWidth="1"/>
    <col min="6" max="6" width="3.85546875" style="9" customWidth="1"/>
    <col min="7" max="7" width="19.7109375" style="9" customWidth="1"/>
    <col min="8" max="8" width="70.5703125" style="28" customWidth="1"/>
    <col min="9" max="9" width="3.42578125" style="23" customWidth="1"/>
    <col min="10" max="10" width="54.85546875" style="28" customWidth="1"/>
    <col min="11" max="11" width="11.28515625" style="9" customWidth="1"/>
    <col min="12" max="12" width="14.7109375" style="90" customWidth="1"/>
    <col min="13" max="13" width="18" style="57" customWidth="1"/>
    <col min="14" max="14" width="17.7109375" style="57" customWidth="1"/>
    <col min="15" max="15" width="51.28515625" style="140" customWidth="1"/>
    <col min="16" max="16" width="57.85546875" style="9" customWidth="1"/>
    <col min="17" max="17" width="22" style="9" customWidth="1"/>
    <col min="18" max="18" width="14" style="9" customWidth="1"/>
    <col min="19" max="19" width="16.5703125" style="9" customWidth="1"/>
    <col min="20" max="22" width="20.5703125" style="9" customWidth="1"/>
    <col min="23" max="23" width="21.85546875" style="9" customWidth="1"/>
    <col min="24" max="24" width="9.28515625" style="106" customWidth="1"/>
    <col min="25" max="25" width="9.28515625" style="9" customWidth="1"/>
    <col min="26" max="16384" width="9.140625" style="9"/>
  </cols>
  <sheetData>
    <row r="1" spans="1:24" ht="37.5" thickTop="1" thickBot="1">
      <c r="A1" s="22" t="s">
        <v>167</v>
      </c>
      <c r="B1" s="25">
        <v>2018</v>
      </c>
      <c r="C1" s="24">
        <v>2022</v>
      </c>
      <c r="D1" s="24">
        <v>2027</v>
      </c>
      <c r="E1" s="26">
        <v>2033</v>
      </c>
      <c r="F1" s="449" t="s">
        <v>168</v>
      </c>
      <c r="G1" s="450"/>
      <c r="H1" s="27" t="s">
        <v>169</v>
      </c>
      <c r="I1" s="452" t="s">
        <v>170</v>
      </c>
      <c r="J1" s="450"/>
      <c r="K1" s="32" t="s">
        <v>171</v>
      </c>
      <c r="L1" s="61" t="s">
        <v>172</v>
      </c>
      <c r="M1" s="61" t="s">
        <v>173</v>
      </c>
      <c r="N1" s="79" t="s">
        <v>174</v>
      </c>
      <c r="O1" s="32" t="s">
        <v>175</v>
      </c>
      <c r="P1" s="32" t="s">
        <v>176</v>
      </c>
      <c r="Q1" s="32" t="s">
        <v>177</v>
      </c>
      <c r="R1" s="79" t="s">
        <v>178</v>
      </c>
      <c r="S1" s="79" t="s">
        <v>179</v>
      </c>
      <c r="T1" s="123" t="s">
        <v>180</v>
      </c>
      <c r="U1" s="123" t="s">
        <v>181</v>
      </c>
      <c r="V1" s="123" t="s">
        <v>182</v>
      </c>
      <c r="W1" s="123" t="s">
        <v>183</v>
      </c>
    </row>
    <row r="2" spans="1:24" ht="39" customHeight="1" thickTop="1">
      <c r="A2" s="441" t="s">
        <v>184</v>
      </c>
      <c r="B2" s="453" t="s">
        <v>185</v>
      </c>
      <c r="C2" s="454"/>
      <c r="D2" s="454"/>
      <c r="E2" s="455"/>
      <c r="F2" s="447"/>
      <c r="G2" s="448"/>
      <c r="H2" s="33"/>
      <c r="I2" s="451"/>
      <c r="J2" s="448"/>
      <c r="K2" s="34"/>
      <c r="L2" s="85"/>
      <c r="M2" s="60"/>
      <c r="N2" s="60"/>
      <c r="O2" s="139"/>
      <c r="P2" s="60"/>
      <c r="Q2" s="60"/>
      <c r="R2" s="60"/>
      <c r="S2" s="60"/>
      <c r="T2" s="60"/>
      <c r="U2" s="60"/>
      <c r="V2" s="60"/>
      <c r="W2" s="60"/>
    </row>
    <row r="3" spans="1:24" ht="111.75" customHeight="1">
      <c r="A3" s="442"/>
      <c r="B3" s="456" t="s">
        <v>186</v>
      </c>
      <c r="C3" s="459" t="s">
        <v>187</v>
      </c>
      <c r="D3" s="459" t="s">
        <v>188</v>
      </c>
      <c r="E3" s="462" t="s">
        <v>189</v>
      </c>
      <c r="F3" s="437" t="s">
        <v>190</v>
      </c>
      <c r="G3" s="439" t="s">
        <v>191</v>
      </c>
      <c r="H3" s="433" t="s">
        <v>192</v>
      </c>
      <c r="I3" s="30" t="s">
        <v>193</v>
      </c>
      <c r="J3" s="64" t="s">
        <v>194</v>
      </c>
      <c r="K3" s="65" t="s">
        <v>195</v>
      </c>
      <c r="L3" s="86" t="s">
        <v>196</v>
      </c>
      <c r="M3" s="158" t="s">
        <v>197</v>
      </c>
      <c r="N3" s="161" t="s">
        <v>198</v>
      </c>
      <c r="O3" s="246" t="s">
        <v>199</v>
      </c>
      <c r="P3" s="161" t="s">
        <v>200</v>
      </c>
      <c r="Q3" s="152" t="s">
        <v>201</v>
      </c>
      <c r="R3" s="161">
        <v>2020</v>
      </c>
      <c r="S3" s="152"/>
      <c r="T3" s="152"/>
      <c r="U3" s="161" t="s">
        <v>202</v>
      </c>
      <c r="V3" s="152"/>
      <c r="W3" s="152"/>
    </row>
    <row r="4" spans="1:24" ht="36.75" customHeight="1">
      <c r="A4" s="442"/>
      <c r="B4" s="457"/>
      <c r="C4" s="460"/>
      <c r="D4" s="460"/>
      <c r="E4" s="463"/>
      <c r="F4" s="437"/>
      <c r="G4" s="439"/>
      <c r="H4" s="435"/>
      <c r="I4" s="30" t="s">
        <v>203</v>
      </c>
      <c r="J4" s="64" t="s">
        <v>204</v>
      </c>
      <c r="K4" s="65" t="s">
        <v>205</v>
      </c>
      <c r="L4" s="86" t="s">
        <v>206</v>
      </c>
      <c r="M4" s="153" t="s">
        <v>207</v>
      </c>
      <c r="N4" s="153" t="s">
        <v>198</v>
      </c>
      <c r="O4" s="245" t="s">
        <v>208</v>
      </c>
      <c r="P4" s="161" t="s">
        <v>209</v>
      </c>
      <c r="Q4" s="152" t="s">
        <v>210</v>
      </c>
      <c r="R4" s="152">
        <v>2020</v>
      </c>
      <c r="S4" s="152">
        <v>2033</v>
      </c>
      <c r="T4" s="152"/>
      <c r="U4" s="152"/>
      <c r="V4" s="152"/>
      <c r="W4" s="152"/>
    </row>
    <row r="5" spans="1:24" ht="67.5" customHeight="1">
      <c r="A5" s="442"/>
      <c r="B5" s="457"/>
      <c r="C5" s="460"/>
      <c r="D5" s="460"/>
      <c r="E5" s="463"/>
      <c r="F5" s="357" t="s">
        <v>211</v>
      </c>
      <c r="G5" s="358" t="s">
        <v>212</v>
      </c>
      <c r="H5" s="29" t="s">
        <v>213</v>
      </c>
      <c r="I5" s="30" t="s">
        <v>193</v>
      </c>
      <c r="J5" s="64" t="s">
        <v>214</v>
      </c>
      <c r="K5" s="65" t="s">
        <v>215</v>
      </c>
      <c r="L5" s="86" t="s">
        <v>196</v>
      </c>
      <c r="M5" s="158" t="s">
        <v>216</v>
      </c>
      <c r="N5" s="158" t="s">
        <v>198</v>
      </c>
      <c r="O5" s="169" t="s">
        <v>217</v>
      </c>
      <c r="P5" s="154" t="s">
        <v>218</v>
      </c>
      <c r="Q5" s="152" t="s">
        <v>219</v>
      </c>
      <c r="R5" s="261" t="s">
        <v>220</v>
      </c>
      <c r="S5" s="152" t="s">
        <v>221</v>
      </c>
      <c r="T5" s="152" t="s">
        <v>222</v>
      </c>
      <c r="U5" s="152" t="s">
        <v>223</v>
      </c>
      <c r="V5" s="152"/>
      <c r="W5" s="152"/>
    </row>
    <row r="6" spans="1:24" ht="71.25" customHeight="1">
      <c r="A6" s="442"/>
      <c r="B6" s="457"/>
      <c r="C6" s="460"/>
      <c r="D6" s="460"/>
      <c r="E6" s="463"/>
      <c r="F6" s="437" t="s">
        <v>224</v>
      </c>
      <c r="G6" s="439" t="s">
        <v>225</v>
      </c>
      <c r="H6" s="433" t="s">
        <v>226</v>
      </c>
      <c r="I6" s="30" t="s">
        <v>193</v>
      </c>
      <c r="J6" s="64" t="s">
        <v>227</v>
      </c>
      <c r="K6" s="65" t="s">
        <v>228</v>
      </c>
      <c r="L6" s="86" t="s">
        <v>229</v>
      </c>
      <c r="M6" s="153" t="s">
        <v>207</v>
      </c>
      <c r="N6" s="153"/>
      <c r="O6" s="245" t="s">
        <v>230</v>
      </c>
      <c r="P6" s="161" t="s">
        <v>231</v>
      </c>
      <c r="Q6" s="152" t="s">
        <v>232</v>
      </c>
      <c r="R6" s="152">
        <v>2014</v>
      </c>
      <c r="S6" s="152"/>
      <c r="T6" s="152"/>
      <c r="U6" s="152"/>
      <c r="V6" s="152"/>
      <c r="W6" s="152"/>
      <c r="X6" s="138"/>
    </row>
    <row r="7" spans="1:24" ht="71.25" customHeight="1">
      <c r="A7" s="442"/>
      <c r="B7" s="457"/>
      <c r="C7" s="460"/>
      <c r="D7" s="460"/>
      <c r="E7" s="463"/>
      <c r="F7" s="437"/>
      <c r="G7" s="439"/>
      <c r="H7" s="434"/>
      <c r="I7" s="30" t="s">
        <v>203</v>
      </c>
      <c r="J7" s="64" t="s">
        <v>233</v>
      </c>
      <c r="K7" s="82" t="s">
        <v>234</v>
      </c>
      <c r="L7" s="86" t="s">
        <v>196</v>
      </c>
      <c r="M7" s="158" t="s">
        <v>207</v>
      </c>
      <c r="N7" s="158"/>
      <c r="O7" s="246" t="s">
        <v>235</v>
      </c>
      <c r="P7" s="161" t="s">
        <v>236</v>
      </c>
      <c r="Q7" s="152" t="s">
        <v>237</v>
      </c>
      <c r="R7" s="152">
        <v>2020</v>
      </c>
      <c r="S7" s="152"/>
      <c r="T7" s="152"/>
      <c r="U7" s="152"/>
      <c r="V7" s="152"/>
      <c r="W7" s="152"/>
    </row>
    <row r="8" spans="1:24" ht="36.75" customHeight="1">
      <c r="A8" s="442"/>
      <c r="B8" s="457"/>
      <c r="C8" s="460"/>
      <c r="D8" s="460"/>
      <c r="E8" s="463"/>
      <c r="F8" s="437"/>
      <c r="G8" s="439"/>
      <c r="H8" s="434"/>
      <c r="I8" s="30" t="s">
        <v>238</v>
      </c>
      <c r="J8" s="64" t="s">
        <v>239</v>
      </c>
      <c r="K8" s="82" t="s">
        <v>240</v>
      </c>
      <c r="L8" s="86" t="s">
        <v>229</v>
      </c>
      <c r="M8" s="158" t="s">
        <v>198</v>
      </c>
      <c r="N8" s="158"/>
      <c r="O8" s="276" t="s">
        <v>241</v>
      </c>
      <c r="P8" s="161" t="s">
        <v>242</v>
      </c>
      <c r="Q8" s="152" t="s">
        <v>210</v>
      </c>
      <c r="R8" s="152">
        <v>2020</v>
      </c>
      <c r="S8" s="152">
        <v>2033</v>
      </c>
      <c r="T8" s="152"/>
      <c r="U8" s="152"/>
      <c r="V8" s="152"/>
      <c r="W8" s="152"/>
    </row>
    <row r="9" spans="1:24" ht="38.25" customHeight="1">
      <c r="A9" s="442"/>
      <c r="B9" s="457"/>
      <c r="C9" s="460"/>
      <c r="D9" s="460"/>
      <c r="E9" s="463"/>
      <c r="F9" s="437"/>
      <c r="G9" s="439"/>
      <c r="H9" s="434"/>
      <c r="I9" s="30" t="s">
        <v>243</v>
      </c>
      <c r="J9" s="64" t="s">
        <v>244</v>
      </c>
      <c r="K9" s="82" t="s">
        <v>245</v>
      </c>
      <c r="L9" s="86" t="s">
        <v>206</v>
      </c>
      <c r="M9" s="158" t="s">
        <v>198</v>
      </c>
      <c r="N9" s="158"/>
      <c r="O9" s="246"/>
      <c r="P9" s="161" t="s">
        <v>246</v>
      </c>
      <c r="Q9" s="152" t="s">
        <v>210</v>
      </c>
      <c r="R9" s="152">
        <v>2020</v>
      </c>
      <c r="S9" s="152">
        <v>2033</v>
      </c>
      <c r="T9" s="152"/>
      <c r="U9" s="152"/>
      <c r="V9" s="152"/>
      <c r="W9" s="152"/>
    </row>
    <row r="10" spans="1:24" ht="94.5" customHeight="1">
      <c r="A10" s="442"/>
      <c r="B10" s="457"/>
      <c r="C10" s="460"/>
      <c r="D10" s="460"/>
      <c r="E10" s="463"/>
      <c r="F10" s="437"/>
      <c r="G10" s="439"/>
      <c r="H10" s="434"/>
      <c r="I10" s="30" t="s">
        <v>247</v>
      </c>
      <c r="J10" s="64" t="s">
        <v>248</v>
      </c>
      <c r="K10" s="82" t="s">
        <v>249</v>
      </c>
      <c r="L10" s="86" t="s">
        <v>196</v>
      </c>
      <c r="M10" s="158" t="s">
        <v>207</v>
      </c>
      <c r="N10" s="158"/>
      <c r="O10" s="246" t="s">
        <v>250</v>
      </c>
      <c r="P10" s="161" t="s">
        <v>251</v>
      </c>
      <c r="Q10" s="152" t="s">
        <v>210</v>
      </c>
      <c r="R10" s="152">
        <v>2015</v>
      </c>
      <c r="S10" s="152">
        <v>2033</v>
      </c>
      <c r="T10" s="152"/>
      <c r="U10" s="152"/>
      <c r="V10" s="152"/>
      <c r="W10" s="152"/>
      <c r="X10" s="138"/>
    </row>
    <row r="11" spans="1:24" ht="36">
      <c r="A11" s="442"/>
      <c r="B11" s="457"/>
      <c r="C11" s="460"/>
      <c r="D11" s="460"/>
      <c r="E11" s="463"/>
      <c r="F11" s="437"/>
      <c r="G11" s="439"/>
      <c r="H11" s="434"/>
      <c r="I11" s="30" t="s">
        <v>252</v>
      </c>
      <c r="J11" s="64" t="s">
        <v>253</v>
      </c>
      <c r="K11" s="82" t="s">
        <v>254</v>
      </c>
      <c r="L11" s="86" t="s">
        <v>196</v>
      </c>
      <c r="M11" s="158" t="s">
        <v>207</v>
      </c>
      <c r="N11" s="158" t="s">
        <v>255</v>
      </c>
      <c r="O11" s="246" t="s">
        <v>256</v>
      </c>
      <c r="P11" s="161" t="s">
        <v>257</v>
      </c>
      <c r="Q11" s="152" t="s">
        <v>210</v>
      </c>
      <c r="R11" s="152" t="s">
        <v>258</v>
      </c>
      <c r="S11" s="152">
        <v>2033</v>
      </c>
      <c r="T11" s="152"/>
      <c r="U11" s="152"/>
      <c r="V11" s="152"/>
      <c r="W11" s="152"/>
    </row>
    <row r="12" spans="1:24" ht="48.75" thickBot="1">
      <c r="A12" s="443"/>
      <c r="B12" s="458"/>
      <c r="C12" s="461"/>
      <c r="D12" s="461"/>
      <c r="E12" s="464"/>
      <c r="F12" s="438"/>
      <c r="G12" s="440"/>
      <c r="H12" s="436"/>
      <c r="I12" s="31" t="s">
        <v>259</v>
      </c>
      <c r="J12" s="66" t="s">
        <v>260</v>
      </c>
      <c r="K12" s="67" t="s">
        <v>261</v>
      </c>
      <c r="L12" s="87" t="s">
        <v>196</v>
      </c>
      <c r="M12" s="165" t="s">
        <v>207</v>
      </c>
      <c r="N12" s="165"/>
      <c r="O12" s="247" t="s">
        <v>262</v>
      </c>
      <c r="P12" s="166" t="s">
        <v>263</v>
      </c>
      <c r="Q12" s="152" t="s">
        <v>210</v>
      </c>
      <c r="R12" s="152">
        <v>2014</v>
      </c>
      <c r="S12" s="152">
        <v>2033</v>
      </c>
      <c r="T12" s="152"/>
      <c r="U12" s="152"/>
      <c r="V12" s="152"/>
      <c r="W12" s="152"/>
    </row>
    <row r="13" spans="1:24" ht="40.5" customHeight="1" thickTop="1">
      <c r="A13" s="441" t="s">
        <v>264</v>
      </c>
      <c r="B13" s="444" t="s">
        <v>265</v>
      </c>
      <c r="C13" s="445"/>
      <c r="D13" s="445"/>
      <c r="E13" s="446"/>
      <c r="F13" s="447"/>
      <c r="G13" s="448"/>
      <c r="H13" s="35"/>
      <c r="I13" s="451"/>
      <c r="J13" s="448"/>
      <c r="K13" s="36"/>
      <c r="L13" s="88"/>
      <c r="M13" s="155"/>
      <c r="N13" s="155"/>
      <c r="O13" s="156"/>
      <c r="P13" s="157"/>
      <c r="Q13" s="155"/>
      <c r="R13" s="155"/>
      <c r="S13" s="155"/>
      <c r="T13" s="155"/>
      <c r="U13" s="155"/>
      <c r="V13" s="155"/>
      <c r="W13" s="155"/>
    </row>
    <row r="14" spans="1:24" ht="57.75" customHeight="1">
      <c r="A14" s="442"/>
      <c r="B14" s="465">
        <v>0.23</v>
      </c>
      <c r="C14" s="466">
        <v>0.4</v>
      </c>
      <c r="D14" s="466">
        <v>0.6</v>
      </c>
      <c r="E14" s="467">
        <v>0.7</v>
      </c>
      <c r="F14" s="437" t="s">
        <v>190</v>
      </c>
      <c r="G14" s="439" t="s">
        <v>266</v>
      </c>
      <c r="H14" s="433" t="s">
        <v>267</v>
      </c>
      <c r="I14" s="30" t="s">
        <v>193</v>
      </c>
      <c r="J14" s="64" t="s">
        <v>268</v>
      </c>
      <c r="K14" s="65" t="s">
        <v>269</v>
      </c>
      <c r="L14" s="86" t="s">
        <v>196</v>
      </c>
      <c r="M14" s="158" t="s">
        <v>207</v>
      </c>
      <c r="N14" s="158"/>
      <c r="O14" s="246" t="s">
        <v>270</v>
      </c>
      <c r="P14" s="161" t="s">
        <v>271</v>
      </c>
      <c r="Q14" s="158" t="s">
        <v>272</v>
      </c>
      <c r="R14" s="158">
        <v>2020</v>
      </c>
      <c r="S14" s="158"/>
      <c r="T14" s="158"/>
      <c r="U14" s="158"/>
      <c r="V14" s="158"/>
      <c r="W14" s="158"/>
    </row>
    <row r="15" spans="1:24" ht="25.5">
      <c r="A15" s="442"/>
      <c r="B15" s="465"/>
      <c r="C15" s="466"/>
      <c r="D15" s="466"/>
      <c r="E15" s="467"/>
      <c r="F15" s="437"/>
      <c r="G15" s="439"/>
      <c r="H15" s="434"/>
      <c r="I15" s="30" t="s">
        <v>203</v>
      </c>
      <c r="J15" s="64" t="s">
        <v>273</v>
      </c>
      <c r="K15" s="65" t="s">
        <v>274</v>
      </c>
      <c r="L15" s="86" t="s">
        <v>196</v>
      </c>
      <c r="M15" s="158" t="s">
        <v>207</v>
      </c>
      <c r="N15" s="158" t="s">
        <v>255</v>
      </c>
      <c r="O15" s="246"/>
      <c r="P15" s="159" t="s">
        <v>275</v>
      </c>
      <c r="Q15" s="160" t="s">
        <v>275</v>
      </c>
      <c r="R15" s="160" t="s">
        <v>275</v>
      </c>
      <c r="S15" s="160" t="s">
        <v>275</v>
      </c>
      <c r="T15" s="160" t="s">
        <v>275</v>
      </c>
      <c r="U15" s="160" t="s">
        <v>275</v>
      </c>
      <c r="V15" s="160" t="s">
        <v>275</v>
      </c>
      <c r="W15" s="160" t="s">
        <v>275</v>
      </c>
    </row>
    <row r="16" spans="1:24" ht="36.75" customHeight="1">
      <c r="A16" s="442"/>
      <c r="B16" s="465"/>
      <c r="C16" s="466"/>
      <c r="D16" s="466"/>
      <c r="E16" s="467"/>
      <c r="F16" s="437"/>
      <c r="G16" s="439"/>
      <c r="H16" s="434"/>
      <c r="I16" s="30" t="s">
        <v>238</v>
      </c>
      <c r="J16" s="64" t="s">
        <v>276</v>
      </c>
      <c r="K16" s="65" t="s">
        <v>277</v>
      </c>
      <c r="L16" s="86" t="s">
        <v>229</v>
      </c>
      <c r="M16" s="153" t="s">
        <v>207</v>
      </c>
      <c r="N16" s="153"/>
      <c r="O16" s="245"/>
      <c r="P16" s="159" t="s">
        <v>278</v>
      </c>
      <c r="Q16" s="160" t="s">
        <v>278</v>
      </c>
      <c r="R16" s="160" t="s">
        <v>278</v>
      </c>
      <c r="S16" s="160" t="s">
        <v>278</v>
      </c>
      <c r="T16" s="160" t="s">
        <v>278</v>
      </c>
      <c r="U16" s="160" t="s">
        <v>278</v>
      </c>
      <c r="V16" s="160" t="s">
        <v>278</v>
      </c>
      <c r="W16" s="160" t="s">
        <v>278</v>
      </c>
    </row>
    <row r="17" spans="1:23" ht="27.75" customHeight="1">
      <c r="A17" s="442"/>
      <c r="B17" s="465"/>
      <c r="C17" s="466"/>
      <c r="D17" s="466"/>
      <c r="E17" s="467"/>
      <c r="F17" s="437"/>
      <c r="G17" s="439"/>
      <c r="H17" s="434"/>
      <c r="I17" s="30" t="s">
        <v>243</v>
      </c>
      <c r="J17" s="64" t="s">
        <v>233</v>
      </c>
      <c r="K17" s="82" t="s">
        <v>279</v>
      </c>
      <c r="L17" s="89" t="s">
        <v>196</v>
      </c>
      <c r="M17" s="158" t="s">
        <v>207</v>
      </c>
      <c r="N17" s="158"/>
      <c r="O17" s="246"/>
      <c r="P17" s="159" t="s">
        <v>280</v>
      </c>
      <c r="Q17" s="160" t="s">
        <v>280</v>
      </c>
      <c r="R17" s="160" t="s">
        <v>280</v>
      </c>
      <c r="S17" s="160" t="s">
        <v>280</v>
      </c>
      <c r="T17" s="160" t="s">
        <v>280</v>
      </c>
      <c r="U17" s="160" t="s">
        <v>280</v>
      </c>
      <c r="V17" s="160" t="s">
        <v>280</v>
      </c>
      <c r="W17" s="160" t="s">
        <v>280</v>
      </c>
    </row>
    <row r="18" spans="1:23" ht="27.75" customHeight="1">
      <c r="A18" s="442"/>
      <c r="B18" s="465"/>
      <c r="C18" s="466"/>
      <c r="D18" s="466"/>
      <c r="E18" s="467"/>
      <c r="F18" s="437"/>
      <c r="G18" s="439"/>
      <c r="H18" s="434"/>
      <c r="I18" s="30" t="s">
        <v>247</v>
      </c>
      <c r="J18" s="64" t="s">
        <v>248</v>
      </c>
      <c r="K18" s="65" t="s">
        <v>281</v>
      </c>
      <c r="L18" s="89" t="s">
        <v>196</v>
      </c>
      <c r="M18" s="158" t="s">
        <v>207</v>
      </c>
      <c r="N18" s="158"/>
      <c r="O18" s="246"/>
      <c r="P18" s="159" t="s">
        <v>282</v>
      </c>
      <c r="Q18" s="160" t="s">
        <v>282</v>
      </c>
      <c r="R18" s="160" t="s">
        <v>282</v>
      </c>
      <c r="S18" s="160" t="s">
        <v>282</v>
      </c>
      <c r="T18" s="160" t="s">
        <v>282</v>
      </c>
      <c r="U18" s="160" t="s">
        <v>282</v>
      </c>
      <c r="V18" s="160" t="s">
        <v>282</v>
      </c>
      <c r="W18" s="160" t="s">
        <v>282</v>
      </c>
    </row>
    <row r="19" spans="1:23" ht="33" customHeight="1">
      <c r="A19" s="442"/>
      <c r="B19" s="465"/>
      <c r="C19" s="466"/>
      <c r="D19" s="466"/>
      <c r="E19" s="467"/>
      <c r="F19" s="437"/>
      <c r="G19" s="439"/>
      <c r="H19" s="434"/>
      <c r="I19" s="30" t="s">
        <v>252</v>
      </c>
      <c r="J19" s="64" t="s">
        <v>283</v>
      </c>
      <c r="K19" s="65" t="s">
        <v>284</v>
      </c>
      <c r="L19" s="86" t="s">
        <v>229</v>
      </c>
      <c r="M19" s="158" t="s">
        <v>198</v>
      </c>
      <c r="N19" s="158"/>
      <c r="O19" s="246"/>
      <c r="P19" s="159" t="s">
        <v>285</v>
      </c>
      <c r="Q19" s="159" t="s">
        <v>285</v>
      </c>
      <c r="R19" s="159" t="s">
        <v>285</v>
      </c>
      <c r="S19" s="159" t="s">
        <v>285</v>
      </c>
      <c r="T19" s="159" t="s">
        <v>285</v>
      </c>
      <c r="U19" s="159" t="s">
        <v>285</v>
      </c>
      <c r="V19" s="159" t="s">
        <v>285</v>
      </c>
      <c r="W19" s="159" t="s">
        <v>285</v>
      </c>
    </row>
    <row r="20" spans="1:23" ht="36.75" customHeight="1">
      <c r="A20" s="442"/>
      <c r="B20" s="457"/>
      <c r="C20" s="460"/>
      <c r="D20" s="460"/>
      <c r="E20" s="463"/>
      <c r="F20" s="437"/>
      <c r="G20" s="439"/>
      <c r="H20" s="435"/>
      <c r="I20" s="30" t="s">
        <v>259</v>
      </c>
      <c r="J20" s="64" t="s">
        <v>286</v>
      </c>
      <c r="K20" s="65" t="s">
        <v>287</v>
      </c>
      <c r="L20" s="86" t="s">
        <v>206</v>
      </c>
      <c r="M20" s="158" t="s">
        <v>198</v>
      </c>
      <c r="N20" s="158"/>
      <c r="O20" s="246"/>
      <c r="P20" s="159" t="s">
        <v>288</v>
      </c>
      <c r="Q20" s="159" t="s">
        <v>288</v>
      </c>
      <c r="R20" s="159" t="s">
        <v>288</v>
      </c>
      <c r="S20" s="159" t="s">
        <v>288</v>
      </c>
      <c r="T20" s="159" t="s">
        <v>288</v>
      </c>
      <c r="U20" s="159" t="s">
        <v>288</v>
      </c>
      <c r="V20" s="159" t="s">
        <v>288</v>
      </c>
      <c r="W20" s="159" t="s">
        <v>288</v>
      </c>
    </row>
    <row r="21" spans="1:23" ht="120">
      <c r="A21" s="442"/>
      <c r="B21" s="457"/>
      <c r="C21" s="460"/>
      <c r="D21" s="460"/>
      <c r="E21" s="463"/>
      <c r="F21" s="437" t="s">
        <v>211</v>
      </c>
      <c r="G21" s="439" t="s">
        <v>289</v>
      </c>
      <c r="H21" s="433" t="s">
        <v>290</v>
      </c>
      <c r="I21" s="30" t="s">
        <v>193</v>
      </c>
      <c r="J21" s="64" t="s">
        <v>291</v>
      </c>
      <c r="K21" s="65" t="s">
        <v>292</v>
      </c>
      <c r="L21" s="86" t="s">
        <v>196</v>
      </c>
      <c r="M21" s="158" t="s">
        <v>44</v>
      </c>
      <c r="N21" s="158"/>
      <c r="O21" s="276" t="s">
        <v>293</v>
      </c>
      <c r="P21" s="161" t="s">
        <v>294</v>
      </c>
      <c r="Q21" s="158" t="s">
        <v>210</v>
      </c>
      <c r="R21" s="158">
        <v>2020</v>
      </c>
      <c r="S21" s="158">
        <v>2022</v>
      </c>
      <c r="T21" s="332">
        <v>0.33</v>
      </c>
      <c r="U21" s="332">
        <v>0.33</v>
      </c>
      <c r="V21" s="332">
        <v>0.33</v>
      </c>
      <c r="W21" s="158"/>
    </row>
    <row r="22" spans="1:23" ht="144">
      <c r="A22" s="442"/>
      <c r="B22" s="457"/>
      <c r="C22" s="460"/>
      <c r="D22" s="460"/>
      <c r="E22" s="463"/>
      <c r="F22" s="437"/>
      <c r="G22" s="439"/>
      <c r="H22" s="434"/>
      <c r="I22" s="30" t="s">
        <v>203</v>
      </c>
      <c r="J22" s="64" t="s">
        <v>295</v>
      </c>
      <c r="K22" s="65" t="s">
        <v>296</v>
      </c>
      <c r="L22" s="86" t="s">
        <v>196</v>
      </c>
      <c r="M22" s="158" t="s">
        <v>297</v>
      </c>
      <c r="N22" s="158" t="s">
        <v>298</v>
      </c>
      <c r="O22" s="246" t="s">
        <v>299</v>
      </c>
      <c r="P22" s="161" t="s">
        <v>300</v>
      </c>
      <c r="Q22" s="158" t="s">
        <v>210</v>
      </c>
      <c r="R22" s="261" t="s">
        <v>301</v>
      </c>
      <c r="S22" s="152" t="s">
        <v>302</v>
      </c>
      <c r="T22" s="152" t="s">
        <v>303</v>
      </c>
      <c r="U22" s="162"/>
      <c r="V22" s="163" t="s">
        <v>304</v>
      </c>
      <c r="W22" s="158"/>
    </row>
    <row r="23" spans="1:23" ht="72">
      <c r="A23" s="442"/>
      <c r="B23" s="457"/>
      <c r="C23" s="460"/>
      <c r="D23" s="460"/>
      <c r="E23" s="463"/>
      <c r="F23" s="437"/>
      <c r="G23" s="439"/>
      <c r="H23" s="434"/>
      <c r="I23" s="30" t="s">
        <v>238</v>
      </c>
      <c r="J23" s="64" t="s">
        <v>305</v>
      </c>
      <c r="K23" s="65" t="s">
        <v>306</v>
      </c>
      <c r="L23" s="86" t="s">
        <v>229</v>
      </c>
      <c r="M23" s="158" t="s">
        <v>44</v>
      </c>
      <c r="N23" s="158" t="s">
        <v>307</v>
      </c>
      <c r="O23" s="246" t="s">
        <v>308</v>
      </c>
      <c r="P23" s="161" t="s">
        <v>309</v>
      </c>
      <c r="Q23" s="158" t="s">
        <v>310</v>
      </c>
      <c r="R23" s="161">
        <v>2020</v>
      </c>
      <c r="S23" s="158"/>
      <c r="T23" s="164"/>
      <c r="U23" s="164"/>
      <c r="V23" s="158"/>
      <c r="W23" s="158"/>
    </row>
    <row r="24" spans="1:23" ht="46.5" customHeight="1" thickBot="1">
      <c r="A24" s="443"/>
      <c r="B24" s="458"/>
      <c r="C24" s="461"/>
      <c r="D24" s="461"/>
      <c r="E24" s="464"/>
      <c r="F24" s="438"/>
      <c r="G24" s="440"/>
      <c r="H24" s="436"/>
      <c r="I24" s="31" t="s">
        <v>243</v>
      </c>
      <c r="J24" s="66" t="s">
        <v>311</v>
      </c>
      <c r="K24" s="67" t="s">
        <v>312</v>
      </c>
      <c r="L24" s="87" t="s">
        <v>196</v>
      </c>
      <c r="M24" s="165" t="s">
        <v>207</v>
      </c>
      <c r="N24" s="165"/>
      <c r="O24" s="247"/>
      <c r="P24" s="166" t="s">
        <v>313</v>
      </c>
      <c r="Q24" s="165" t="s">
        <v>237</v>
      </c>
      <c r="R24" s="165">
        <v>2019</v>
      </c>
      <c r="S24" s="165"/>
      <c r="T24" s="165"/>
      <c r="U24" s="165"/>
      <c r="V24" s="165"/>
      <c r="W24" s="165"/>
    </row>
    <row r="25" spans="1:23" ht="40.5" customHeight="1" thickTop="1">
      <c r="A25" s="441" t="s">
        <v>314</v>
      </c>
      <c r="B25" s="444" t="s">
        <v>315</v>
      </c>
      <c r="C25" s="445"/>
      <c r="D25" s="445"/>
      <c r="E25" s="446"/>
      <c r="F25" s="447"/>
      <c r="G25" s="448"/>
      <c r="H25" s="35"/>
      <c r="I25" s="451"/>
      <c r="J25" s="448"/>
      <c r="K25" s="36"/>
      <c r="L25" s="88"/>
      <c r="M25" s="155"/>
      <c r="N25" s="155"/>
      <c r="O25" s="156"/>
      <c r="P25" s="157"/>
      <c r="Q25" s="155"/>
      <c r="R25" s="155"/>
      <c r="S25" s="155"/>
      <c r="T25" s="155"/>
      <c r="U25" s="155"/>
      <c r="V25" s="155"/>
      <c r="W25" s="155"/>
    </row>
    <row r="26" spans="1:23" ht="66" customHeight="1">
      <c r="A26" s="442"/>
      <c r="B26" s="465" t="s">
        <v>161</v>
      </c>
      <c r="C26" s="466">
        <v>0.2</v>
      </c>
      <c r="D26" s="466">
        <v>0.6</v>
      </c>
      <c r="E26" s="467">
        <v>0.8</v>
      </c>
      <c r="F26" s="437" t="s">
        <v>190</v>
      </c>
      <c r="G26" s="439" t="s">
        <v>316</v>
      </c>
      <c r="H26" s="433" t="s">
        <v>317</v>
      </c>
      <c r="I26" s="30" t="s">
        <v>193</v>
      </c>
      <c r="J26" s="64" t="s">
        <v>318</v>
      </c>
      <c r="K26" s="65" t="s">
        <v>319</v>
      </c>
      <c r="L26" s="86" t="s">
        <v>229</v>
      </c>
      <c r="M26" s="158" t="s">
        <v>198</v>
      </c>
      <c r="N26" s="158"/>
      <c r="O26" s="246"/>
      <c r="P26" s="166" t="s">
        <v>320</v>
      </c>
      <c r="Q26" s="158" t="s">
        <v>210</v>
      </c>
      <c r="R26" s="158">
        <v>2020</v>
      </c>
      <c r="S26" s="158">
        <v>2033</v>
      </c>
      <c r="T26" s="158"/>
      <c r="U26" s="158"/>
      <c r="V26" s="158"/>
      <c r="W26" s="158"/>
    </row>
    <row r="27" spans="1:23" ht="67.5" customHeight="1">
      <c r="A27" s="442"/>
      <c r="B27" s="465"/>
      <c r="C27" s="466"/>
      <c r="D27" s="466"/>
      <c r="E27" s="467"/>
      <c r="F27" s="437"/>
      <c r="G27" s="439"/>
      <c r="H27" s="434"/>
      <c r="I27" s="30" t="s">
        <v>203</v>
      </c>
      <c r="J27" s="83" t="s">
        <v>321</v>
      </c>
      <c r="K27" s="65" t="s">
        <v>322</v>
      </c>
      <c r="L27" s="86" t="s">
        <v>206</v>
      </c>
      <c r="M27" s="158" t="s">
        <v>198</v>
      </c>
      <c r="N27" s="158"/>
      <c r="O27" s="246" t="s">
        <v>323</v>
      </c>
      <c r="P27" s="167" t="s">
        <v>324</v>
      </c>
      <c r="Q27" s="158" t="s">
        <v>210</v>
      </c>
      <c r="R27" s="158">
        <v>2020</v>
      </c>
      <c r="S27" s="158">
        <v>2033</v>
      </c>
      <c r="T27" s="158"/>
      <c r="U27" s="158"/>
      <c r="V27" s="158"/>
      <c r="W27" s="158"/>
    </row>
    <row r="28" spans="1:23" ht="32.25" customHeight="1">
      <c r="A28" s="442"/>
      <c r="B28" s="465"/>
      <c r="C28" s="466"/>
      <c r="D28" s="466"/>
      <c r="E28" s="467"/>
      <c r="F28" s="437"/>
      <c r="G28" s="439"/>
      <c r="H28" s="434"/>
      <c r="I28" s="470" t="s">
        <v>238</v>
      </c>
      <c r="J28" s="474" t="s">
        <v>325</v>
      </c>
      <c r="K28" s="468" t="s">
        <v>326</v>
      </c>
      <c r="L28" s="91" t="s">
        <v>196</v>
      </c>
      <c r="M28" s="158" t="s">
        <v>44</v>
      </c>
      <c r="N28" s="158"/>
      <c r="O28" s="248"/>
      <c r="P28" s="161" t="s">
        <v>327</v>
      </c>
      <c r="Q28" s="158" t="s">
        <v>328</v>
      </c>
      <c r="R28" s="158">
        <v>2020</v>
      </c>
      <c r="S28" s="158">
        <v>2033</v>
      </c>
      <c r="T28" s="158"/>
      <c r="U28" s="158"/>
      <c r="V28" s="158"/>
      <c r="W28" s="158"/>
    </row>
    <row r="29" spans="1:23" ht="50.25" customHeight="1">
      <c r="A29" s="442"/>
      <c r="B29" s="465"/>
      <c r="C29" s="466"/>
      <c r="D29" s="466"/>
      <c r="E29" s="467"/>
      <c r="F29" s="437"/>
      <c r="G29" s="439"/>
      <c r="H29" s="434"/>
      <c r="I29" s="471"/>
      <c r="J29" s="475"/>
      <c r="K29" s="469"/>
      <c r="L29" s="92" t="s">
        <v>206</v>
      </c>
      <c r="M29" s="158" t="s">
        <v>329</v>
      </c>
      <c r="N29" s="158"/>
      <c r="O29" s="248" t="s">
        <v>330</v>
      </c>
      <c r="P29" s="161" t="s">
        <v>331</v>
      </c>
      <c r="Q29" s="158" t="s">
        <v>210</v>
      </c>
      <c r="R29" s="158">
        <v>2020</v>
      </c>
      <c r="S29" s="158">
        <v>2033</v>
      </c>
      <c r="T29" s="158"/>
      <c r="U29" s="158"/>
      <c r="V29" s="158"/>
      <c r="W29" s="158"/>
    </row>
    <row r="30" spans="1:23" ht="69" customHeight="1">
      <c r="A30" s="442"/>
      <c r="B30" s="465"/>
      <c r="C30" s="466"/>
      <c r="D30" s="466"/>
      <c r="E30" s="467"/>
      <c r="F30" s="437"/>
      <c r="G30" s="439"/>
      <c r="H30" s="434"/>
      <c r="I30" s="30" t="s">
        <v>243</v>
      </c>
      <c r="J30" s="136" t="s">
        <v>332</v>
      </c>
      <c r="K30" s="65" t="s">
        <v>333</v>
      </c>
      <c r="L30" s="86" t="s">
        <v>206</v>
      </c>
      <c r="M30" s="292" t="s">
        <v>198</v>
      </c>
      <c r="N30" s="158" t="s">
        <v>298</v>
      </c>
      <c r="O30" s="246" t="s">
        <v>334</v>
      </c>
      <c r="P30" s="161" t="s">
        <v>335</v>
      </c>
      <c r="Q30" s="158" t="s">
        <v>210</v>
      </c>
      <c r="R30" s="262">
        <v>2021</v>
      </c>
      <c r="S30" s="158">
        <v>2033</v>
      </c>
      <c r="T30" s="158"/>
      <c r="U30" s="158"/>
      <c r="V30" s="158"/>
      <c r="W30" s="158"/>
    </row>
    <row r="31" spans="1:23" ht="58.5" customHeight="1">
      <c r="A31" s="442"/>
      <c r="B31" s="465"/>
      <c r="C31" s="466"/>
      <c r="D31" s="466"/>
      <c r="E31" s="467"/>
      <c r="F31" s="437"/>
      <c r="G31" s="439"/>
      <c r="H31" s="434"/>
      <c r="I31" s="30" t="s">
        <v>247</v>
      </c>
      <c r="J31" s="64" t="s">
        <v>336</v>
      </c>
      <c r="K31" s="65" t="s">
        <v>337</v>
      </c>
      <c r="L31" s="150" t="s">
        <v>229</v>
      </c>
      <c r="M31" s="158" t="s">
        <v>198</v>
      </c>
      <c r="N31" s="158" t="s">
        <v>298</v>
      </c>
      <c r="O31" s="169" t="s">
        <v>338</v>
      </c>
      <c r="P31" s="164" t="s">
        <v>339</v>
      </c>
      <c r="Q31" s="158" t="s">
        <v>210</v>
      </c>
      <c r="R31" s="262">
        <v>2022</v>
      </c>
      <c r="S31" s="158">
        <v>2033</v>
      </c>
      <c r="T31" s="158"/>
      <c r="U31" s="158"/>
      <c r="V31" s="158"/>
      <c r="W31" s="158"/>
    </row>
    <row r="32" spans="1:23" ht="36.75" customHeight="1">
      <c r="A32" s="442"/>
      <c r="B32" s="465"/>
      <c r="C32" s="466"/>
      <c r="D32" s="466"/>
      <c r="E32" s="467"/>
      <c r="F32" s="437"/>
      <c r="G32" s="439"/>
      <c r="H32" s="434"/>
      <c r="I32" s="30" t="s">
        <v>252</v>
      </c>
      <c r="J32" s="64" t="s">
        <v>340</v>
      </c>
      <c r="K32" s="65" t="s">
        <v>341</v>
      </c>
      <c r="L32" s="86" t="s">
        <v>206</v>
      </c>
      <c r="M32" s="158" t="s">
        <v>198</v>
      </c>
      <c r="N32" s="158" t="s">
        <v>216</v>
      </c>
      <c r="O32" s="246"/>
      <c r="P32" s="161" t="s">
        <v>342</v>
      </c>
      <c r="Q32" s="158" t="s">
        <v>210</v>
      </c>
      <c r="R32" s="158">
        <v>2019</v>
      </c>
      <c r="S32" s="158">
        <v>2020</v>
      </c>
      <c r="T32" s="158" t="s">
        <v>343</v>
      </c>
      <c r="U32" s="158"/>
      <c r="V32" s="158"/>
      <c r="W32" s="158"/>
    </row>
    <row r="33" spans="1:23" ht="108.75" customHeight="1">
      <c r="A33" s="442"/>
      <c r="B33" s="465"/>
      <c r="C33" s="466"/>
      <c r="D33" s="466"/>
      <c r="E33" s="467"/>
      <c r="F33" s="437"/>
      <c r="G33" s="439"/>
      <c r="H33" s="434"/>
      <c r="I33" s="30" t="s">
        <v>259</v>
      </c>
      <c r="J33" s="64" t="s">
        <v>344</v>
      </c>
      <c r="K33" s="65" t="s">
        <v>345</v>
      </c>
      <c r="L33" s="86" t="s">
        <v>206</v>
      </c>
      <c r="M33" s="158" t="s">
        <v>207</v>
      </c>
      <c r="N33" s="158" t="s">
        <v>198</v>
      </c>
      <c r="O33" s="246"/>
      <c r="P33" s="161" t="s">
        <v>346</v>
      </c>
      <c r="Q33" s="158" t="s">
        <v>210</v>
      </c>
      <c r="R33" s="158" t="s">
        <v>347</v>
      </c>
      <c r="S33" s="158">
        <v>2033</v>
      </c>
      <c r="T33" s="158" t="s">
        <v>348</v>
      </c>
      <c r="U33" s="158" t="s">
        <v>349</v>
      </c>
      <c r="V33" s="158"/>
      <c r="W33" s="158"/>
    </row>
    <row r="34" spans="1:23" ht="32.25" customHeight="1">
      <c r="A34" s="442"/>
      <c r="B34" s="457"/>
      <c r="C34" s="460"/>
      <c r="D34" s="460"/>
      <c r="E34" s="463"/>
      <c r="F34" s="437"/>
      <c r="G34" s="439"/>
      <c r="H34" s="435"/>
      <c r="I34" s="30" t="s">
        <v>350</v>
      </c>
      <c r="J34" s="83" t="s">
        <v>351</v>
      </c>
      <c r="K34" s="65" t="s">
        <v>352</v>
      </c>
      <c r="L34" s="86" t="s">
        <v>206</v>
      </c>
      <c r="M34" s="164" t="s">
        <v>353</v>
      </c>
      <c r="N34" s="158"/>
      <c r="O34" s="246"/>
      <c r="P34" s="161" t="s">
        <v>354</v>
      </c>
      <c r="Q34" s="158" t="s">
        <v>210</v>
      </c>
      <c r="R34" s="262">
        <v>2022</v>
      </c>
      <c r="S34" s="158">
        <v>2033</v>
      </c>
      <c r="T34" s="158"/>
      <c r="U34" s="158"/>
      <c r="V34" s="158"/>
      <c r="W34" s="158"/>
    </row>
    <row r="35" spans="1:23" ht="32.25" customHeight="1">
      <c r="A35" s="442"/>
      <c r="B35" s="457"/>
      <c r="C35" s="460"/>
      <c r="D35" s="460"/>
      <c r="E35" s="463"/>
      <c r="F35" s="437" t="s">
        <v>211</v>
      </c>
      <c r="G35" s="439" t="s">
        <v>355</v>
      </c>
      <c r="H35" s="433" t="s">
        <v>356</v>
      </c>
      <c r="I35" s="470" t="s">
        <v>193</v>
      </c>
      <c r="J35" s="472" t="s">
        <v>357</v>
      </c>
      <c r="K35" s="468" t="s">
        <v>358</v>
      </c>
      <c r="L35" s="91" t="s">
        <v>196</v>
      </c>
      <c r="M35" s="158" t="s">
        <v>359</v>
      </c>
      <c r="N35" s="158"/>
      <c r="O35" s="246" t="s">
        <v>360</v>
      </c>
      <c r="P35" s="161" t="s">
        <v>361</v>
      </c>
      <c r="Q35" s="158" t="s">
        <v>161</v>
      </c>
      <c r="R35" s="158">
        <v>2019</v>
      </c>
      <c r="S35" s="158">
        <v>2033</v>
      </c>
      <c r="T35" s="158"/>
      <c r="U35" s="158"/>
      <c r="V35" s="158"/>
      <c r="W35" s="158"/>
    </row>
    <row r="36" spans="1:23" ht="32.25" customHeight="1">
      <c r="A36" s="442"/>
      <c r="B36" s="457"/>
      <c r="C36" s="460"/>
      <c r="D36" s="460"/>
      <c r="E36" s="463"/>
      <c r="F36" s="437"/>
      <c r="G36" s="439"/>
      <c r="H36" s="434"/>
      <c r="I36" s="471"/>
      <c r="J36" s="473"/>
      <c r="K36" s="469"/>
      <c r="L36" s="91" t="s">
        <v>206</v>
      </c>
      <c r="M36" s="158" t="s">
        <v>359</v>
      </c>
      <c r="N36" s="158" t="s">
        <v>362</v>
      </c>
      <c r="O36" s="246" t="s">
        <v>363</v>
      </c>
      <c r="P36" s="161" t="s">
        <v>364</v>
      </c>
      <c r="Q36" s="158" t="s">
        <v>161</v>
      </c>
      <c r="R36" s="262">
        <v>2021</v>
      </c>
      <c r="S36" s="158">
        <v>2033</v>
      </c>
      <c r="T36" s="158"/>
      <c r="U36" s="158"/>
      <c r="V36" s="158"/>
      <c r="W36" s="158"/>
    </row>
    <row r="37" spans="1:23" ht="60">
      <c r="A37" s="442"/>
      <c r="B37" s="457"/>
      <c r="C37" s="460"/>
      <c r="D37" s="460"/>
      <c r="E37" s="463"/>
      <c r="F37" s="437"/>
      <c r="G37" s="439"/>
      <c r="H37" s="434"/>
      <c r="I37" s="30" t="s">
        <v>203</v>
      </c>
      <c r="J37" s="83" t="s">
        <v>365</v>
      </c>
      <c r="K37" s="65" t="s">
        <v>366</v>
      </c>
      <c r="L37" s="86" t="s">
        <v>229</v>
      </c>
      <c r="M37" s="153" t="s">
        <v>367</v>
      </c>
      <c r="N37" s="158" t="s">
        <v>368</v>
      </c>
      <c r="O37" s="246"/>
      <c r="P37" s="161" t="s">
        <v>369</v>
      </c>
      <c r="Q37" s="158" t="s">
        <v>210</v>
      </c>
      <c r="R37" s="158">
        <v>2019</v>
      </c>
      <c r="S37" s="158"/>
      <c r="T37" s="158" t="s">
        <v>370</v>
      </c>
      <c r="U37" s="158"/>
      <c r="V37" s="158"/>
      <c r="W37" s="158"/>
    </row>
    <row r="38" spans="1:23" ht="47.25" customHeight="1">
      <c r="A38" s="442"/>
      <c r="B38" s="457"/>
      <c r="C38" s="460"/>
      <c r="D38" s="460"/>
      <c r="E38" s="463"/>
      <c r="F38" s="437"/>
      <c r="G38" s="439"/>
      <c r="H38" s="434"/>
      <c r="I38" s="30" t="s">
        <v>238</v>
      </c>
      <c r="J38" s="83" t="s">
        <v>371</v>
      </c>
      <c r="K38" s="65" t="s">
        <v>372</v>
      </c>
      <c r="L38" s="86" t="s">
        <v>206</v>
      </c>
      <c r="M38" s="158" t="s">
        <v>367</v>
      </c>
      <c r="N38" s="168" t="s">
        <v>373</v>
      </c>
      <c r="O38" s="169" t="s">
        <v>374</v>
      </c>
      <c r="P38" s="161" t="s">
        <v>375</v>
      </c>
      <c r="Q38" s="158" t="s">
        <v>210</v>
      </c>
      <c r="R38" s="158">
        <v>2020</v>
      </c>
      <c r="S38" s="158"/>
      <c r="T38" s="158" t="s">
        <v>376</v>
      </c>
      <c r="U38" s="158"/>
      <c r="V38" s="158"/>
      <c r="W38" s="158"/>
    </row>
    <row r="39" spans="1:23" ht="32.25" customHeight="1">
      <c r="A39" s="442"/>
      <c r="B39" s="457"/>
      <c r="C39" s="460"/>
      <c r="D39" s="460"/>
      <c r="E39" s="463"/>
      <c r="F39" s="437"/>
      <c r="G39" s="439"/>
      <c r="H39" s="434"/>
      <c r="I39" s="30" t="s">
        <v>243</v>
      </c>
      <c r="J39" s="64" t="s">
        <v>377</v>
      </c>
      <c r="K39" s="65" t="s">
        <v>378</v>
      </c>
      <c r="L39" s="86" t="s">
        <v>196</v>
      </c>
      <c r="M39" s="158" t="s">
        <v>367</v>
      </c>
      <c r="N39" s="158"/>
      <c r="O39" s="246"/>
      <c r="P39" s="161" t="s">
        <v>379</v>
      </c>
      <c r="Q39" s="158" t="s">
        <v>210</v>
      </c>
      <c r="R39" s="158">
        <v>2020</v>
      </c>
      <c r="S39" s="158"/>
      <c r="T39" s="158" t="s">
        <v>380</v>
      </c>
      <c r="U39" s="158"/>
      <c r="V39" s="158"/>
      <c r="W39" s="158"/>
    </row>
    <row r="40" spans="1:23" ht="32.25" customHeight="1">
      <c r="A40" s="442"/>
      <c r="B40" s="457"/>
      <c r="C40" s="460"/>
      <c r="D40" s="460"/>
      <c r="E40" s="463"/>
      <c r="F40" s="437"/>
      <c r="G40" s="439"/>
      <c r="H40" s="434"/>
      <c r="I40" s="30" t="s">
        <v>247</v>
      </c>
      <c r="J40" s="64" t="s">
        <v>381</v>
      </c>
      <c r="K40" s="65" t="s">
        <v>382</v>
      </c>
      <c r="L40" s="86" t="s">
        <v>206</v>
      </c>
      <c r="M40" s="158" t="s">
        <v>367</v>
      </c>
      <c r="N40" s="168"/>
      <c r="O40" s="169"/>
      <c r="P40" s="161" t="s">
        <v>383</v>
      </c>
      <c r="Q40" s="158" t="s">
        <v>210</v>
      </c>
      <c r="R40" s="158">
        <v>2020</v>
      </c>
      <c r="S40" s="158"/>
      <c r="T40" s="158"/>
      <c r="U40" s="158"/>
      <c r="V40" s="158"/>
      <c r="W40" s="158"/>
    </row>
    <row r="41" spans="1:23" ht="32.25" customHeight="1" thickBot="1">
      <c r="A41" s="443"/>
      <c r="B41" s="458"/>
      <c r="C41" s="461"/>
      <c r="D41" s="461"/>
      <c r="E41" s="464"/>
      <c r="F41" s="438"/>
      <c r="G41" s="440"/>
      <c r="H41" s="436"/>
      <c r="I41" s="31" t="s">
        <v>252</v>
      </c>
      <c r="J41" s="66" t="s">
        <v>384</v>
      </c>
      <c r="K41" s="67" t="s">
        <v>385</v>
      </c>
      <c r="L41" s="86" t="s">
        <v>196</v>
      </c>
      <c r="M41" s="158" t="s">
        <v>367</v>
      </c>
      <c r="N41" s="158"/>
      <c r="O41" s="246"/>
      <c r="P41" s="161" t="s">
        <v>386</v>
      </c>
      <c r="Q41" s="158" t="s">
        <v>387</v>
      </c>
      <c r="R41" s="158">
        <v>2018</v>
      </c>
      <c r="S41" s="158"/>
      <c r="T41" s="158" t="s">
        <v>388</v>
      </c>
      <c r="U41" s="158"/>
      <c r="V41" s="158"/>
      <c r="W41" s="158"/>
    </row>
    <row r="42" spans="1:23" ht="15.75" thickTop="1">
      <c r="A42" s="21"/>
      <c r="L42" s="142">
        <f>SUBTOTAL(3,L2:L41)</f>
        <v>37</v>
      </c>
    </row>
    <row r="43" spans="1:23">
      <c r="A43" s="431" t="s">
        <v>389</v>
      </c>
      <c r="B43" s="432"/>
      <c r="C43" s="432"/>
      <c r="D43" s="432"/>
      <c r="E43" s="432"/>
    </row>
    <row r="44" spans="1:23">
      <c r="A44" s="107" t="s">
        <v>206</v>
      </c>
      <c r="B44" s="110" t="s">
        <v>390</v>
      </c>
      <c r="C44" s="106"/>
      <c r="D44" s="106"/>
      <c r="E44" s="106"/>
    </row>
    <row r="45" spans="1:23">
      <c r="A45" s="108" t="s">
        <v>229</v>
      </c>
      <c r="B45" s="110" t="s">
        <v>391</v>
      </c>
      <c r="C45" s="106"/>
      <c r="D45" s="106"/>
      <c r="E45" s="106"/>
    </row>
    <row r="46" spans="1:23" ht="15.75" thickBot="1">
      <c r="A46" s="109" t="s">
        <v>196</v>
      </c>
      <c r="B46" s="110" t="s">
        <v>392</v>
      </c>
      <c r="C46" s="106"/>
      <c r="D46" s="106"/>
      <c r="E46" s="106"/>
    </row>
    <row r="51" spans="1:2">
      <c r="A51" s="21"/>
      <c r="B51" s="21"/>
    </row>
  </sheetData>
  <sheetProtection algorithmName="SHA-512" hashValue="iN5Chek6LyY6SeWvjpriuFFTATTovrpgF43jNIbidOzcIyx46IxSeEJaUi5Ug8/QvyZh83eu3xA9voImk3n7Hg==" saltValue="doEAMD1GhyQVqUP5YRffBw==" spinCount="100000" sheet="1" objects="1" scenarios="1" formatCells="0" formatColumns="0" formatRows="0" insertColumns="0" insertRows="0" autoFilter="0"/>
  <autoFilter ref="A1:W46" xr:uid="{3B89A0A9-769A-4365-BD16-DD9CC03709A0}">
    <filterColumn colId="5" showButton="0"/>
    <filterColumn colId="8" showButton="0"/>
  </autoFilter>
  <mergeCells count="51">
    <mergeCell ref="K28:K29"/>
    <mergeCell ref="I35:I36"/>
    <mergeCell ref="J35:J36"/>
    <mergeCell ref="K35:K36"/>
    <mergeCell ref="A25:A41"/>
    <mergeCell ref="B25:E25"/>
    <mergeCell ref="F25:G25"/>
    <mergeCell ref="I25:J25"/>
    <mergeCell ref="B26:B41"/>
    <mergeCell ref="C26:C41"/>
    <mergeCell ref="D26:D41"/>
    <mergeCell ref="E26:E41"/>
    <mergeCell ref="F26:F34"/>
    <mergeCell ref="G26:G34"/>
    <mergeCell ref="J28:J29"/>
    <mergeCell ref="I28:I29"/>
    <mergeCell ref="I13:J13"/>
    <mergeCell ref="B14:B24"/>
    <mergeCell ref="C14:C24"/>
    <mergeCell ref="D14:D24"/>
    <mergeCell ref="E14:E24"/>
    <mergeCell ref="F14:F20"/>
    <mergeCell ref="G14:G20"/>
    <mergeCell ref="F21:F24"/>
    <mergeCell ref="G21:G24"/>
    <mergeCell ref="B2:E2"/>
    <mergeCell ref="A2:A12"/>
    <mergeCell ref="B3:B12"/>
    <mergeCell ref="C3:C12"/>
    <mergeCell ref="D3:D12"/>
    <mergeCell ref="E3:E12"/>
    <mergeCell ref="F1:G1"/>
    <mergeCell ref="I2:J2"/>
    <mergeCell ref="I1:J1"/>
    <mergeCell ref="F6:F12"/>
    <mergeCell ref="F2:G2"/>
    <mergeCell ref="F3:F4"/>
    <mergeCell ref="G3:G4"/>
    <mergeCell ref="G6:G12"/>
    <mergeCell ref="A43:E43"/>
    <mergeCell ref="H14:H20"/>
    <mergeCell ref="H21:H24"/>
    <mergeCell ref="H3:H4"/>
    <mergeCell ref="H6:H12"/>
    <mergeCell ref="H26:H34"/>
    <mergeCell ref="H35:H41"/>
    <mergeCell ref="F35:F41"/>
    <mergeCell ref="G35:G41"/>
    <mergeCell ref="A13:A24"/>
    <mergeCell ref="B13:E13"/>
    <mergeCell ref="F13:G13"/>
  </mergeCells>
  <conditionalFormatting sqref="L1:L1048576">
    <cfRule type="cellIs" dxfId="17" priority="1" operator="equal">
      <formula>$A$46</formula>
    </cfRule>
    <cfRule type="cellIs" dxfId="16" priority="2" operator="equal">
      <formula>$A$45</formula>
    </cfRule>
    <cfRule type="cellIs" dxfId="15" priority="3" operator="equal">
      <formula>$A$44</formula>
    </cfRule>
  </conditionalFormatting>
  <dataValidations count="1">
    <dataValidation type="list" allowBlank="1" showInputMessage="1" showErrorMessage="1" sqref="L2:L41 L43:L1048576" xr:uid="{D0514568-79D1-49DD-B850-C062EEA01EA3}">
      <formula1>$A$44:$A$46</formula1>
    </dataValidation>
  </dataValidations>
  <pageMargins left="0.70866141732283472" right="0.70866141732283472" top="0.74803149606299213" bottom="0.74803149606299213" header="0.31496062992125984" footer="0.31496062992125984"/>
  <pageSetup paperSize="8" scale="35" orientation="landscape" r:id="rId1"/>
  <headerFooter>
    <oddHeader>&amp;F</oddHeader>
    <oddFooter>Pagina &amp;P di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9D08E"/>
    <pageSetUpPr fitToPage="1"/>
  </sheetPr>
  <dimension ref="A1:X54"/>
  <sheetViews>
    <sheetView zoomScale="90" zoomScaleNormal="90" workbookViewId="0">
      <pane xSplit="1" ySplit="1" topLeftCell="B2" activePane="bottomRight" state="frozen"/>
      <selection pane="topRight" activeCell="B3" sqref="B3:E13"/>
      <selection pane="bottomLeft" activeCell="B3" sqref="B3:E13"/>
      <selection pane="bottomRight" activeCell="B3" sqref="B3:E13"/>
    </sheetView>
  </sheetViews>
  <sheetFormatPr defaultColWidth="9.140625" defaultRowHeight="15"/>
  <cols>
    <col min="1" max="1" width="35.85546875" style="9" customWidth="1"/>
    <col min="2" max="5" width="10.28515625" style="9" customWidth="1"/>
    <col min="6" max="6" width="3.85546875" style="9" customWidth="1"/>
    <col min="7" max="7" width="19.7109375" style="9" customWidth="1"/>
    <col min="8" max="8" width="69.5703125" style="28" customWidth="1"/>
    <col min="9" max="9" width="3.42578125" style="23" customWidth="1"/>
    <col min="10" max="10" width="53.7109375" style="28" customWidth="1"/>
    <col min="11" max="11" width="13.140625" style="9" customWidth="1"/>
    <col min="12" max="12" width="15.5703125" style="23" customWidth="1"/>
    <col min="13" max="13" width="18.85546875" style="57" customWidth="1"/>
    <col min="14" max="14" width="17.140625" style="9" customWidth="1"/>
    <col min="15" max="15" width="53" style="9" customWidth="1"/>
    <col min="16" max="16" width="39.140625" style="9" customWidth="1"/>
    <col min="17" max="17" width="31.85546875" style="9" customWidth="1"/>
    <col min="18" max="18" width="14.7109375" style="9" customWidth="1"/>
    <col min="19" max="19" width="16.42578125" style="9" customWidth="1"/>
    <col min="20" max="20" width="27.42578125" style="9" customWidth="1"/>
    <col min="21" max="23" width="19.85546875" style="9" customWidth="1"/>
    <col min="24" max="16384" width="9.140625" style="9"/>
  </cols>
  <sheetData>
    <row r="1" spans="1:23" ht="49.5" thickTop="1" thickBot="1">
      <c r="A1" s="46" t="s">
        <v>393</v>
      </c>
      <c r="B1" s="37">
        <v>2018</v>
      </c>
      <c r="C1" s="38">
        <v>2022</v>
      </c>
      <c r="D1" s="38">
        <v>2027</v>
      </c>
      <c r="E1" s="39">
        <v>2033</v>
      </c>
      <c r="F1" s="510" t="s">
        <v>168</v>
      </c>
      <c r="G1" s="476"/>
      <c r="H1" s="359" t="s">
        <v>169</v>
      </c>
      <c r="I1" s="476" t="s">
        <v>170</v>
      </c>
      <c r="J1" s="476"/>
      <c r="K1" s="40" t="s">
        <v>171</v>
      </c>
      <c r="L1" s="80" t="s">
        <v>172</v>
      </c>
      <c r="M1" s="80" t="s">
        <v>394</v>
      </c>
      <c r="N1" s="80" t="s">
        <v>174</v>
      </c>
      <c r="O1" s="121" t="s">
        <v>175</v>
      </c>
      <c r="P1" s="93" t="s">
        <v>176</v>
      </c>
      <c r="Q1" s="40" t="s">
        <v>177</v>
      </c>
      <c r="R1" s="80" t="s">
        <v>178</v>
      </c>
      <c r="S1" s="80" t="s">
        <v>179</v>
      </c>
      <c r="T1" s="124" t="s">
        <v>180</v>
      </c>
      <c r="U1" s="124" t="s">
        <v>181</v>
      </c>
      <c r="V1" s="124" t="s">
        <v>182</v>
      </c>
      <c r="W1" s="124" t="s">
        <v>183</v>
      </c>
    </row>
    <row r="2" spans="1:23" ht="39" customHeight="1" thickTop="1">
      <c r="A2" s="477" t="s">
        <v>395</v>
      </c>
      <c r="B2" s="480" t="s">
        <v>396</v>
      </c>
      <c r="C2" s="481"/>
      <c r="D2" s="481"/>
      <c r="E2" s="482"/>
      <c r="F2" s="483"/>
      <c r="G2" s="484"/>
      <c r="H2" s="41"/>
      <c r="I2" s="484"/>
      <c r="J2" s="484"/>
      <c r="K2" s="42"/>
      <c r="L2" s="94"/>
      <c r="M2" s="59"/>
      <c r="N2" s="59"/>
      <c r="O2" s="59"/>
      <c r="P2" s="59"/>
      <c r="Q2" s="59"/>
      <c r="R2" s="59"/>
      <c r="S2" s="59"/>
      <c r="T2" s="59"/>
      <c r="U2" s="59"/>
      <c r="V2" s="59"/>
      <c r="W2" s="59"/>
    </row>
    <row r="3" spans="1:23" ht="72">
      <c r="A3" s="478"/>
      <c r="B3" s="485" t="s">
        <v>397</v>
      </c>
      <c r="C3" s="487">
        <v>-0.12</v>
      </c>
      <c r="D3" s="487">
        <v>-0.27</v>
      </c>
      <c r="E3" s="490">
        <v>-0.4</v>
      </c>
      <c r="F3" s="497" t="s">
        <v>190</v>
      </c>
      <c r="G3" s="498" t="s">
        <v>398</v>
      </c>
      <c r="H3" s="493" t="s">
        <v>399</v>
      </c>
      <c r="I3" s="44" t="s">
        <v>193</v>
      </c>
      <c r="J3" s="68" t="s">
        <v>400</v>
      </c>
      <c r="K3" s="69" t="s">
        <v>401</v>
      </c>
      <c r="L3" s="95" t="s">
        <v>196</v>
      </c>
      <c r="M3" s="170" t="s">
        <v>216</v>
      </c>
      <c r="N3" s="170" t="s">
        <v>402</v>
      </c>
      <c r="O3" s="179" t="s">
        <v>403</v>
      </c>
      <c r="P3" s="170" t="s">
        <v>404</v>
      </c>
      <c r="Q3" s="170" t="s">
        <v>405</v>
      </c>
      <c r="R3" s="170">
        <v>2015</v>
      </c>
      <c r="S3" s="170">
        <v>2033</v>
      </c>
      <c r="T3" s="170" t="s">
        <v>406</v>
      </c>
      <c r="U3" s="170"/>
      <c r="V3" s="170"/>
      <c r="W3" s="170"/>
    </row>
    <row r="4" spans="1:23" ht="104.25" customHeight="1">
      <c r="A4" s="478"/>
      <c r="B4" s="485"/>
      <c r="C4" s="487"/>
      <c r="D4" s="487"/>
      <c r="E4" s="490"/>
      <c r="F4" s="497"/>
      <c r="G4" s="498"/>
      <c r="H4" s="494"/>
      <c r="I4" s="44" t="s">
        <v>203</v>
      </c>
      <c r="J4" s="68" t="s">
        <v>407</v>
      </c>
      <c r="K4" s="69" t="s">
        <v>408</v>
      </c>
      <c r="L4" s="95" t="s">
        <v>196</v>
      </c>
      <c r="M4" s="171" t="s">
        <v>409</v>
      </c>
      <c r="N4" s="170" t="s">
        <v>402</v>
      </c>
      <c r="O4" s="179" t="s">
        <v>410</v>
      </c>
      <c r="P4" s="170" t="s">
        <v>411</v>
      </c>
      <c r="Q4" s="170" t="s">
        <v>405</v>
      </c>
      <c r="R4" s="170">
        <v>2015</v>
      </c>
      <c r="S4" s="170">
        <v>2033</v>
      </c>
      <c r="T4" s="170" t="s">
        <v>412</v>
      </c>
      <c r="U4" s="170" t="s">
        <v>413</v>
      </c>
      <c r="V4" s="170"/>
      <c r="W4" s="170"/>
    </row>
    <row r="5" spans="1:23" ht="47.25" customHeight="1">
      <c r="A5" s="478"/>
      <c r="B5" s="485"/>
      <c r="C5" s="487"/>
      <c r="D5" s="487"/>
      <c r="E5" s="490"/>
      <c r="F5" s="497"/>
      <c r="G5" s="498"/>
      <c r="H5" s="494"/>
      <c r="I5" s="44" t="s">
        <v>238</v>
      </c>
      <c r="J5" s="68" t="s">
        <v>414</v>
      </c>
      <c r="K5" s="69" t="s">
        <v>415</v>
      </c>
      <c r="L5" s="95" t="s">
        <v>229</v>
      </c>
      <c r="M5" s="170" t="s">
        <v>416</v>
      </c>
      <c r="N5" s="170"/>
      <c r="O5" s="179"/>
      <c r="P5" s="170" t="s">
        <v>417</v>
      </c>
      <c r="Q5" s="170" t="s">
        <v>210</v>
      </c>
      <c r="R5" s="171">
        <v>2019</v>
      </c>
      <c r="S5" s="170"/>
      <c r="T5" s="170"/>
      <c r="U5" s="170"/>
      <c r="V5" s="170"/>
      <c r="W5" s="170"/>
    </row>
    <row r="6" spans="1:23" ht="102" customHeight="1">
      <c r="A6" s="478"/>
      <c r="B6" s="485"/>
      <c r="C6" s="488"/>
      <c r="D6" s="488"/>
      <c r="E6" s="491"/>
      <c r="F6" s="497"/>
      <c r="G6" s="498"/>
      <c r="H6" s="495"/>
      <c r="I6" s="44" t="s">
        <v>243</v>
      </c>
      <c r="J6" s="68" t="s">
        <v>418</v>
      </c>
      <c r="K6" s="69" t="s">
        <v>419</v>
      </c>
      <c r="L6" s="95" t="s">
        <v>206</v>
      </c>
      <c r="M6" s="170" t="s">
        <v>420</v>
      </c>
      <c r="N6" s="170"/>
      <c r="O6" s="179" t="s">
        <v>421</v>
      </c>
      <c r="P6" s="170" t="s">
        <v>422</v>
      </c>
      <c r="Q6" s="170" t="s">
        <v>210</v>
      </c>
      <c r="R6" s="263">
        <v>2022</v>
      </c>
      <c r="S6" s="172"/>
      <c r="T6" s="172"/>
      <c r="U6" s="172"/>
      <c r="V6" s="172"/>
      <c r="W6" s="172"/>
    </row>
    <row r="7" spans="1:23" ht="75">
      <c r="A7" s="478"/>
      <c r="B7" s="485"/>
      <c r="C7" s="488"/>
      <c r="D7" s="488"/>
      <c r="E7" s="491"/>
      <c r="F7" s="361" t="s">
        <v>211</v>
      </c>
      <c r="G7" s="360" t="s">
        <v>423</v>
      </c>
      <c r="H7" s="43" t="s">
        <v>424</v>
      </c>
      <c r="I7" s="44" t="s">
        <v>193</v>
      </c>
      <c r="J7" s="68" t="s">
        <v>425</v>
      </c>
      <c r="K7" s="69" t="s">
        <v>426</v>
      </c>
      <c r="L7" s="95" t="s">
        <v>229</v>
      </c>
      <c r="M7" s="249" t="s">
        <v>368</v>
      </c>
      <c r="N7" s="250" t="s">
        <v>427</v>
      </c>
      <c r="O7" s="179"/>
      <c r="P7" s="170" t="s">
        <v>428</v>
      </c>
      <c r="Q7" s="170" t="s">
        <v>210</v>
      </c>
      <c r="R7" s="250">
        <v>2020</v>
      </c>
      <c r="S7" s="172"/>
      <c r="T7" s="172"/>
      <c r="U7" s="172"/>
      <c r="V7" s="172"/>
      <c r="W7" s="172"/>
    </row>
    <row r="8" spans="1:23" ht="42" customHeight="1">
      <c r="A8" s="478"/>
      <c r="B8" s="485"/>
      <c r="C8" s="488"/>
      <c r="D8" s="488"/>
      <c r="E8" s="491"/>
      <c r="F8" s="497" t="s">
        <v>224</v>
      </c>
      <c r="G8" s="498" t="s">
        <v>429</v>
      </c>
      <c r="H8" s="493" t="s">
        <v>430</v>
      </c>
      <c r="I8" s="44" t="s">
        <v>193</v>
      </c>
      <c r="J8" s="68" t="s">
        <v>431</v>
      </c>
      <c r="K8" s="69" t="s">
        <v>432</v>
      </c>
      <c r="L8" s="95" t="s">
        <v>196</v>
      </c>
      <c r="M8" s="170" t="s">
        <v>402</v>
      </c>
      <c r="N8" s="170" t="s">
        <v>409</v>
      </c>
      <c r="O8" s="169"/>
      <c r="P8" s="170" t="s">
        <v>433</v>
      </c>
      <c r="Q8" s="170" t="s">
        <v>210</v>
      </c>
      <c r="R8" s="170">
        <v>2020</v>
      </c>
      <c r="S8" s="170"/>
      <c r="T8" s="170" t="s">
        <v>434</v>
      </c>
      <c r="U8" s="170" t="s">
        <v>435</v>
      </c>
      <c r="V8" s="170"/>
      <c r="W8" s="170"/>
    </row>
    <row r="9" spans="1:23" ht="36">
      <c r="A9" s="478"/>
      <c r="B9" s="485"/>
      <c r="C9" s="488"/>
      <c r="D9" s="488"/>
      <c r="E9" s="491"/>
      <c r="F9" s="497"/>
      <c r="G9" s="498"/>
      <c r="H9" s="494"/>
      <c r="I9" s="44" t="s">
        <v>203</v>
      </c>
      <c r="J9" s="68" t="s">
        <v>436</v>
      </c>
      <c r="K9" s="69" t="s">
        <v>437</v>
      </c>
      <c r="L9" s="95" t="s">
        <v>229</v>
      </c>
      <c r="M9" s="170" t="s">
        <v>402</v>
      </c>
      <c r="N9" s="170" t="s">
        <v>438</v>
      </c>
      <c r="O9" s="179" t="s">
        <v>439</v>
      </c>
      <c r="P9" s="170" t="s">
        <v>440</v>
      </c>
      <c r="Q9" s="170" t="s">
        <v>210</v>
      </c>
      <c r="R9" s="264">
        <v>2021</v>
      </c>
      <c r="S9" s="170"/>
      <c r="T9" s="170" t="s">
        <v>441</v>
      </c>
      <c r="U9" s="170" t="s">
        <v>442</v>
      </c>
      <c r="V9" s="170"/>
      <c r="W9" s="170"/>
    </row>
    <row r="10" spans="1:23" ht="96">
      <c r="A10" s="478"/>
      <c r="B10" s="485"/>
      <c r="C10" s="488"/>
      <c r="D10" s="488"/>
      <c r="E10" s="491"/>
      <c r="F10" s="497"/>
      <c r="G10" s="498"/>
      <c r="H10" s="494"/>
      <c r="I10" s="44" t="s">
        <v>238</v>
      </c>
      <c r="J10" s="68" t="s">
        <v>443</v>
      </c>
      <c r="K10" s="69" t="s">
        <v>444</v>
      </c>
      <c r="L10" s="95" t="s">
        <v>206</v>
      </c>
      <c r="M10" s="350" t="s">
        <v>409</v>
      </c>
      <c r="N10" s="170" t="s">
        <v>445</v>
      </c>
      <c r="O10" s="179" t="s">
        <v>446</v>
      </c>
      <c r="P10" s="170" t="s">
        <v>447</v>
      </c>
      <c r="Q10" s="170" t="s">
        <v>448</v>
      </c>
      <c r="R10" s="263">
        <v>2021</v>
      </c>
      <c r="S10" s="171">
        <v>2033</v>
      </c>
      <c r="T10" s="171"/>
      <c r="U10" s="172" t="s">
        <v>449</v>
      </c>
      <c r="V10" s="172"/>
      <c r="W10" s="172"/>
    </row>
    <row r="11" spans="1:23" ht="48">
      <c r="A11" s="478"/>
      <c r="B11" s="485"/>
      <c r="C11" s="488"/>
      <c r="D11" s="488"/>
      <c r="E11" s="491"/>
      <c r="F11" s="497"/>
      <c r="G11" s="498"/>
      <c r="H11" s="494"/>
      <c r="I11" s="44" t="s">
        <v>243</v>
      </c>
      <c r="J11" s="68" t="s">
        <v>450</v>
      </c>
      <c r="K11" s="69" t="s">
        <v>451</v>
      </c>
      <c r="L11" s="95" t="s">
        <v>196</v>
      </c>
      <c r="M11" s="171" t="s">
        <v>409</v>
      </c>
      <c r="N11" s="170"/>
      <c r="O11" s="179"/>
      <c r="P11" s="170" t="s">
        <v>452</v>
      </c>
      <c r="Q11" s="170" t="s">
        <v>210</v>
      </c>
      <c r="R11" s="170">
        <v>2018</v>
      </c>
      <c r="S11" s="170">
        <v>2033</v>
      </c>
      <c r="T11" s="173">
        <v>0.25700000000000001</v>
      </c>
      <c r="U11" s="174" t="s">
        <v>453</v>
      </c>
      <c r="V11" s="170"/>
      <c r="W11" s="170"/>
    </row>
    <row r="12" spans="1:23" ht="61.15" customHeight="1">
      <c r="A12" s="478"/>
      <c r="B12" s="485"/>
      <c r="C12" s="488"/>
      <c r="D12" s="488"/>
      <c r="E12" s="491"/>
      <c r="F12" s="497"/>
      <c r="G12" s="498"/>
      <c r="H12" s="494"/>
      <c r="I12" s="44" t="s">
        <v>247</v>
      </c>
      <c r="J12" s="68" t="s">
        <v>454</v>
      </c>
      <c r="K12" s="84" t="s">
        <v>455</v>
      </c>
      <c r="L12" s="95" t="s">
        <v>196</v>
      </c>
      <c r="M12" s="171" t="s">
        <v>409</v>
      </c>
      <c r="N12" s="170"/>
      <c r="O12" s="179" t="s">
        <v>456</v>
      </c>
      <c r="P12" s="170" t="s">
        <v>457</v>
      </c>
      <c r="Q12" s="170" t="s">
        <v>210</v>
      </c>
      <c r="R12" s="170">
        <v>2018</v>
      </c>
      <c r="S12" s="170">
        <v>2033</v>
      </c>
      <c r="T12" s="174">
        <v>0.5</v>
      </c>
      <c r="U12" s="174">
        <v>0.6</v>
      </c>
      <c r="V12" s="170"/>
      <c r="W12" s="170"/>
    </row>
    <row r="13" spans="1:23" ht="84">
      <c r="A13" s="478"/>
      <c r="B13" s="485"/>
      <c r="C13" s="488"/>
      <c r="D13" s="488"/>
      <c r="E13" s="491"/>
      <c r="F13" s="497"/>
      <c r="G13" s="498"/>
      <c r="H13" s="494"/>
      <c r="I13" s="44" t="s">
        <v>252</v>
      </c>
      <c r="J13" s="103" t="s">
        <v>458</v>
      </c>
      <c r="K13" s="84" t="s">
        <v>459</v>
      </c>
      <c r="L13" s="95" t="s">
        <v>196</v>
      </c>
      <c r="M13" s="171" t="s">
        <v>409</v>
      </c>
      <c r="N13" s="170" t="s">
        <v>44</v>
      </c>
      <c r="O13" s="179" t="s">
        <v>460</v>
      </c>
      <c r="P13" s="170" t="s">
        <v>461</v>
      </c>
      <c r="Q13" s="170" t="s">
        <v>210</v>
      </c>
      <c r="R13" s="170">
        <v>2017</v>
      </c>
      <c r="S13" s="170">
        <v>2023</v>
      </c>
      <c r="T13" s="174" t="s">
        <v>462</v>
      </c>
      <c r="U13" s="174">
        <v>0.25</v>
      </c>
      <c r="V13" s="170"/>
      <c r="W13" s="170"/>
    </row>
    <row r="14" spans="1:23" ht="84">
      <c r="A14" s="478"/>
      <c r="B14" s="485"/>
      <c r="C14" s="488"/>
      <c r="D14" s="488"/>
      <c r="E14" s="491"/>
      <c r="F14" s="497"/>
      <c r="G14" s="498"/>
      <c r="H14" s="494"/>
      <c r="I14" s="44" t="s">
        <v>259</v>
      </c>
      <c r="J14" s="103" t="s">
        <v>463</v>
      </c>
      <c r="K14" s="84" t="s">
        <v>464</v>
      </c>
      <c r="L14" s="95" t="s">
        <v>206</v>
      </c>
      <c r="M14" s="350" t="s">
        <v>465</v>
      </c>
      <c r="N14" s="170" t="s">
        <v>44</v>
      </c>
      <c r="O14" s="179" t="s">
        <v>466</v>
      </c>
      <c r="P14" s="170" t="s">
        <v>467</v>
      </c>
      <c r="Q14" s="170" t="s">
        <v>468</v>
      </c>
      <c r="R14" s="170">
        <v>2019</v>
      </c>
      <c r="S14" s="170"/>
      <c r="T14" s="170">
        <v>180</v>
      </c>
      <c r="U14" s="170">
        <v>500</v>
      </c>
      <c r="V14" s="170"/>
      <c r="W14" s="170"/>
    </row>
    <row r="15" spans="1:23" ht="25.5">
      <c r="A15" s="478"/>
      <c r="B15" s="485"/>
      <c r="C15" s="488"/>
      <c r="D15" s="488"/>
      <c r="E15" s="491"/>
      <c r="F15" s="497"/>
      <c r="G15" s="498"/>
      <c r="H15" s="494"/>
      <c r="I15" s="44" t="s">
        <v>350</v>
      </c>
      <c r="J15" s="103" t="s">
        <v>469</v>
      </c>
      <c r="K15" s="84" t="s">
        <v>470</v>
      </c>
      <c r="L15" s="95" t="s">
        <v>206</v>
      </c>
      <c r="M15" s="350" t="s">
        <v>409</v>
      </c>
      <c r="N15" s="170" t="s">
        <v>44</v>
      </c>
      <c r="O15" s="179" t="s">
        <v>471</v>
      </c>
      <c r="P15" s="170" t="s">
        <v>472</v>
      </c>
      <c r="Q15" s="170" t="s">
        <v>468</v>
      </c>
      <c r="R15" s="170">
        <v>2019</v>
      </c>
      <c r="S15" s="170">
        <v>2023</v>
      </c>
      <c r="T15" s="170">
        <v>200</v>
      </c>
      <c r="U15" s="170">
        <v>300</v>
      </c>
      <c r="V15" s="170"/>
      <c r="W15" s="170"/>
    </row>
    <row r="16" spans="1:23" ht="24">
      <c r="A16" s="478"/>
      <c r="B16" s="485"/>
      <c r="C16" s="488"/>
      <c r="D16" s="488"/>
      <c r="E16" s="491"/>
      <c r="F16" s="497"/>
      <c r="G16" s="498"/>
      <c r="H16" s="494"/>
      <c r="I16" s="44" t="s">
        <v>473</v>
      </c>
      <c r="J16" s="103" t="s">
        <v>474</v>
      </c>
      <c r="K16" s="84" t="s">
        <v>475</v>
      </c>
      <c r="L16" s="95" t="s">
        <v>196</v>
      </c>
      <c r="M16" s="171" t="s">
        <v>409</v>
      </c>
      <c r="N16" s="170"/>
      <c r="O16" s="179" t="s">
        <v>476</v>
      </c>
      <c r="P16" s="170" t="s">
        <v>477</v>
      </c>
      <c r="Q16" s="170" t="s">
        <v>210</v>
      </c>
      <c r="R16" s="170">
        <v>2019</v>
      </c>
      <c r="S16" s="170">
        <v>2023</v>
      </c>
      <c r="T16" s="173">
        <v>0.25</v>
      </c>
      <c r="U16" s="174">
        <v>0.34</v>
      </c>
      <c r="V16" s="170"/>
      <c r="W16" s="170"/>
    </row>
    <row r="17" spans="1:24" ht="65.45" customHeight="1" thickBot="1">
      <c r="A17" s="479"/>
      <c r="B17" s="486"/>
      <c r="C17" s="489"/>
      <c r="D17" s="489"/>
      <c r="E17" s="492"/>
      <c r="F17" s="499"/>
      <c r="G17" s="500"/>
      <c r="H17" s="496"/>
      <c r="I17" s="45" t="s">
        <v>478</v>
      </c>
      <c r="J17" s="104" t="s">
        <v>479</v>
      </c>
      <c r="K17" s="105" t="s">
        <v>480</v>
      </c>
      <c r="L17" s="96" t="s">
        <v>229</v>
      </c>
      <c r="M17" s="251" t="s">
        <v>481</v>
      </c>
      <c r="N17" s="180" t="s">
        <v>482</v>
      </c>
      <c r="O17" s="252" t="s">
        <v>483</v>
      </c>
      <c r="P17" s="170" t="s">
        <v>484</v>
      </c>
      <c r="Q17" s="170" t="s">
        <v>210</v>
      </c>
      <c r="R17" s="170">
        <v>2017</v>
      </c>
      <c r="S17" s="172"/>
      <c r="T17" s="172" t="s">
        <v>485</v>
      </c>
      <c r="U17" s="172"/>
      <c r="V17" s="172"/>
      <c r="W17" s="172"/>
    </row>
    <row r="18" spans="1:24" ht="39" customHeight="1" thickTop="1">
      <c r="A18" s="501" t="s">
        <v>486</v>
      </c>
      <c r="B18" s="480" t="s">
        <v>487</v>
      </c>
      <c r="C18" s="481"/>
      <c r="D18" s="481"/>
      <c r="E18" s="482"/>
      <c r="F18" s="483"/>
      <c r="G18" s="484"/>
      <c r="H18" s="41"/>
      <c r="I18" s="484"/>
      <c r="J18" s="484"/>
      <c r="K18" s="42"/>
      <c r="L18" s="97"/>
      <c r="M18" s="176"/>
      <c r="N18" s="177"/>
      <c r="O18" s="178"/>
      <c r="P18" s="177"/>
      <c r="Q18" s="177"/>
      <c r="R18" s="177"/>
      <c r="S18" s="177"/>
      <c r="T18" s="177"/>
      <c r="U18" s="177"/>
      <c r="V18" s="177"/>
      <c r="W18" s="177"/>
    </row>
    <row r="19" spans="1:24" ht="150.6" customHeight="1">
      <c r="A19" s="478"/>
      <c r="B19" s="511">
        <v>0.24</v>
      </c>
      <c r="C19" s="487">
        <v>0.2</v>
      </c>
      <c r="D19" s="487">
        <v>0.17</v>
      </c>
      <c r="E19" s="490">
        <v>0.15</v>
      </c>
      <c r="F19" s="497" t="s">
        <v>190</v>
      </c>
      <c r="G19" s="498" t="s">
        <v>488</v>
      </c>
      <c r="H19" s="493" t="s">
        <v>489</v>
      </c>
      <c r="I19" s="44" t="s">
        <v>193</v>
      </c>
      <c r="J19" s="68" t="s">
        <v>490</v>
      </c>
      <c r="K19" s="69" t="s">
        <v>491</v>
      </c>
      <c r="L19" s="95" t="s">
        <v>229</v>
      </c>
      <c r="M19" s="170" t="s">
        <v>216</v>
      </c>
      <c r="N19" s="170" t="s">
        <v>298</v>
      </c>
      <c r="O19" s="179" t="s">
        <v>492</v>
      </c>
      <c r="P19" s="170" t="s">
        <v>493</v>
      </c>
      <c r="Q19" s="170" t="s">
        <v>493</v>
      </c>
      <c r="R19" s="170">
        <v>2017</v>
      </c>
      <c r="S19" s="170">
        <v>2033</v>
      </c>
      <c r="T19" s="170" t="s">
        <v>494</v>
      </c>
      <c r="U19" s="170" t="s">
        <v>495</v>
      </c>
      <c r="V19" s="170"/>
      <c r="W19" s="170"/>
    </row>
    <row r="20" spans="1:24" ht="36">
      <c r="A20" s="478"/>
      <c r="B20" s="511"/>
      <c r="C20" s="487"/>
      <c r="D20" s="487"/>
      <c r="E20" s="490"/>
      <c r="F20" s="497"/>
      <c r="G20" s="498"/>
      <c r="H20" s="494"/>
      <c r="I20" s="44" t="s">
        <v>203</v>
      </c>
      <c r="J20" s="68" t="s">
        <v>496</v>
      </c>
      <c r="K20" s="69" t="s">
        <v>497</v>
      </c>
      <c r="L20" s="95" t="s">
        <v>229</v>
      </c>
      <c r="M20" s="170" t="s">
        <v>216</v>
      </c>
      <c r="N20" s="170" t="s">
        <v>298</v>
      </c>
      <c r="O20" s="179" t="s">
        <v>498</v>
      </c>
      <c r="P20" s="170" t="s">
        <v>499</v>
      </c>
      <c r="Q20" s="170" t="s">
        <v>499</v>
      </c>
      <c r="R20" s="170">
        <v>2017</v>
      </c>
      <c r="S20" s="170">
        <v>2033</v>
      </c>
      <c r="T20" s="170" t="s">
        <v>500</v>
      </c>
      <c r="U20" s="170" t="s">
        <v>500</v>
      </c>
      <c r="V20" s="170"/>
      <c r="W20" s="170"/>
    </row>
    <row r="21" spans="1:24" ht="24">
      <c r="A21" s="478"/>
      <c r="B21" s="511"/>
      <c r="C21" s="487"/>
      <c r="D21" s="487"/>
      <c r="E21" s="490"/>
      <c r="F21" s="497"/>
      <c r="G21" s="498"/>
      <c r="H21" s="494"/>
      <c r="I21" s="44" t="s">
        <v>238</v>
      </c>
      <c r="J21" s="68" t="s">
        <v>501</v>
      </c>
      <c r="K21" s="69" t="s">
        <v>502</v>
      </c>
      <c r="L21" s="95" t="s">
        <v>229</v>
      </c>
      <c r="M21" s="170" t="s">
        <v>216</v>
      </c>
      <c r="N21" s="170" t="s">
        <v>298</v>
      </c>
      <c r="O21" s="179" t="s">
        <v>503</v>
      </c>
      <c r="P21" s="170" t="s">
        <v>504</v>
      </c>
      <c r="Q21" s="170" t="s">
        <v>504</v>
      </c>
      <c r="R21" s="170">
        <v>2017</v>
      </c>
      <c r="S21" s="170">
        <v>2033</v>
      </c>
      <c r="T21" s="170">
        <v>0</v>
      </c>
      <c r="U21" s="170">
        <v>0</v>
      </c>
      <c r="V21" s="170"/>
      <c r="W21" s="170"/>
    </row>
    <row r="22" spans="1:24" ht="36">
      <c r="A22" s="478"/>
      <c r="B22" s="511"/>
      <c r="C22" s="487"/>
      <c r="D22" s="487"/>
      <c r="E22" s="490"/>
      <c r="F22" s="497"/>
      <c r="G22" s="498"/>
      <c r="H22" s="494"/>
      <c r="I22" s="44" t="s">
        <v>243</v>
      </c>
      <c r="J22" s="68" t="s">
        <v>505</v>
      </c>
      <c r="K22" s="69" t="s">
        <v>506</v>
      </c>
      <c r="L22" s="95" t="s">
        <v>229</v>
      </c>
      <c r="M22" s="170" t="s">
        <v>216</v>
      </c>
      <c r="N22" s="170" t="s">
        <v>507</v>
      </c>
      <c r="O22" s="179" t="s">
        <v>503</v>
      </c>
      <c r="P22" s="170" t="s">
        <v>508</v>
      </c>
      <c r="Q22" s="170" t="s">
        <v>508</v>
      </c>
      <c r="R22" s="170">
        <v>2017</v>
      </c>
      <c r="S22" s="170">
        <v>2033</v>
      </c>
      <c r="T22" s="170" t="s">
        <v>509</v>
      </c>
      <c r="U22" s="170" t="s">
        <v>509</v>
      </c>
      <c r="V22" s="170"/>
      <c r="W22" s="170"/>
    </row>
    <row r="23" spans="1:24" ht="36">
      <c r="A23" s="478"/>
      <c r="B23" s="511"/>
      <c r="C23" s="487"/>
      <c r="D23" s="487"/>
      <c r="E23" s="490"/>
      <c r="F23" s="497"/>
      <c r="G23" s="498"/>
      <c r="H23" s="494"/>
      <c r="I23" s="44" t="s">
        <v>247</v>
      </c>
      <c r="J23" s="68" t="s">
        <v>510</v>
      </c>
      <c r="K23" s="69" t="s">
        <v>511</v>
      </c>
      <c r="L23" s="95" t="s">
        <v>196</v>
      </c>
      <c r="M23" s="170" t="s">
        <v>216</v>
      </c>
      <c r="N23" s="170" t="s">
        <v>507</v>
      </c>
      <c r="O23" s="179" t="s">
        <v>503</v>
      </c>
      <c r="P23" s="170" t="s">
        <v>512</v>
      </c>
      <c r="Q23" s="170" t="s">
        <v>512</v>
      </c>
      <c r="R23" s="170">
        <v>2017</v>
      </c>
      <c r="S23" s="170">
        <v>2033</v>
      </c>
      <c r="T23" s="170" t="s">
        <v>513</v>
      </c>
      <c r="U23" s="170" t="s">
        <v>513</v>
      </c>
      <c r="V23" s="170"/>
      <c r="W23" s="170"/>
    </row>
    <row r="24" spans="1:24" ht="96">
      <c r="A24" s="478"/>
      <c r="B24" s="511"/>
      <c r="C24" s="487"/>
      <c r="D24" s="487"/>
      <c r="E24" s="490"/>
      <c r="F24" s="497"/>
      <c r="G24" s="498"/>
      <c r="H24" s="494"/>
      <c r="I24" s="44" t="s">
        <v>252</v>
      </c>
      <c r="J24" s="68" t="s">
        <v>514</v>
      </c>
      <c r="K24" s="69" t="s">
        <v>515</v>
      </c>
      <c r="L24" s="95" t="s">
        <v>196</v>
      </c>
      <c r="M24" s="171" t="s">
        <v>409</v>
      </c>
      <c r="N24" s="170" t="s">
        <v>298</v>
      </c>
      <c r="O24" s="179" t="s">
        <v>516</v>
      </c>
      <c r="P24" s="170" t="s">
        <v>517</v>
      </c>
      <c r="Q24" s="170" t="s">
        <v>517</v>
      </c>
      <c r="R24" s="170">
        <v>2017</v>
      </c>
      <c r="S24" s="170">
        <v>2033</v>
      </c>
      <c r="T24" s="170" t="s">
        <v>518</v>
      </c>
      <c r="U24" s="170" t="s">
        <v>518</v>
      </c>
      <c r="V24" s="170"/>
      <c r="W24" s="170"/>
    </row>
    <row r="25" spans="1:24" ht="24">
      <c r="A25" s="478"/>
      <c r="B25" s="511"/>
      <c r="C25" s="487"/>
      <c r="D25" s="487"/>
      <c r="E25" s="490"/>
      <c r="F25" s="497"/>
      <c r="G25" s="498"/>
      <c r="H25" s="494"/>
      <c r="I25" s="44" t="s">
        <v>259</v>
      </c>
      <c r="J25" s="68" t="s">
        <v>519</v>
      </c>
      <c r="K25" s="69" t="s">
        <v>520</v>
      </c>
      <c r="L25" s="95" t="s">
        <v>196</v>
      </c>
      <c r="M25" s="171" t="s">
        <v>409</v>
      </c>
      <c r="N25" s="170" t="s">
        <v>298</v>
      </c>
      <c r="O25" s="179" t="s">
        <v>521</v>
      </c>
      <c r="P25" s="170" t="s">
        <v>522</v>
      </c>
      <c r="Q25" s="170" t="s">
        <v>522</v>
      </c>
      <c r="R25" s="170">
        <v>2017</v>
      </c>
      <c r="S25" s="170">
        <v>2033</v>
      </c>
      <c r="T25" s="170">
        <v>0</v>
      </c>
      <c r="U25" s="170">
        <v>0</v>
      </c>
      <c r="V25" s="170"/>
      <c r="W25" s="170"/>
    </row>
    <row r="26" spans="1:24" ht="25.5">
      <c r="A26" s="478"/>
      <c r="B26" s="485"/>
      <c r="C26" s="487"/>
      <c r="D26" s="487"/>
      <c r="E26" s="490"/>
      <c r="F26" s="497"/>
      <c r="G26" s="498"/>
      <c r="H26" s="494"/>
      <c r="I26" s="44" t="s">
        <v>350</v>
      </c>
      <c r="J26" s="68" t="s">
        <v>523</v>
      </c>
      <c r="K26" s="69" t="s">
        <v>524</v>
      </c>
      <c r="L26" s="95" t="s">
        <v>196</v>
      </c>
      <c r="M26" s="171" t="s">
        <v>409</v>
      </c>
      <c r="N26" s="170" t="s">
        <v>298</v>
      </c>
      <c r="O26" s="179"/>
      <c r="P26" s="170" t="s">
        <v>525</v>
      </c>
      <c r="Q26" s="170" t="s">
        <v>525</v>
      </c>
      <c r="R26" s="170">
        <v>2017</v>
      </c>
      <c r="S26" s="170">
        <v>2033</v>
      </c>
      <c r="T26" s="170">
        <v>0</v>
      </c>
      <c r="U26" s="170">
        <v>0</v>
      </c>
      <c r="V26" s="170"/>
      <c r="W26" s="170"/>
    </row>
    <row r="27" spans="1:24" ht="63" customHeight="1">
      <c r="A27" s="478"/>
      <c r="B27" s="485"/>
      <c r="C27" s="488"/>
      <c r="D27" s="488"/>
      <c r="E27" s="491"/>
      <c r="F27" s="497"/>
      <c r="G27" s="498"/>
      <c r="H27" s="495"/>
      <c r="I27" s="44" t="s">
        <v>473</v>
      </c>
      <c r="J27" s="68" t="s">
        <v>526</v>
      </c>
      <c r="K27" s="69" t="s">
        <v>527</v>
      </c>
      <c r="L27" s="95" t="s">
        <v>196</v>
      </c>
      <c r="M27" s="171" t="s">
        <v>409</v>
      </c>
      <c r="N27" s="170" t="s">
        <v>298</v>
      </c>
      <c r="O27" s="179" t="s">
        <v>528</v>
      </c>
      <c r="P27" s="170" t="s">
        <v>529</v>
      </c>
      <c r="Q27" s="170" t="s">
        <v>529</v>
      </c>
      <c r="R27" s="170">
        <v>2017</v>
      </c>
      <c r="S27" s="170">
        <v>2033</v>
      </c>
      <c r="T27" s="170" t="s">
        <v>530</v>
      </c>
      <c r="U27" s="170" t="s">
        <v>531</v>
      </c>
      <c r="V27" s="170"/>
      <c r="W27" s="170"/>
    </row>
    <row r="28" spans="1:24" ht="168">
      <c r="A28" s="478"/>
      <c r="B28" s="485"/>
      <c r="C28" s="488"/>
      <c r="D28" s="488"/>
      <c r="E28" s="491"/>
      <c r="F28" s="504" t="s">
        <v>211</v>
      </c>
      <c r="G28" s="507" t="s">
        <v>532</v>
      </c>
      <c r="H28" s="493" t="s">
        <v>533</v>
      </c>
      <c r="I28" s="44" t="s">
        <v>193</v>
      </c>
      <c r="J28" s="127" t="s">
        <v>534</v>
      </c>
      <c r="K28" s="69" t="s">
        <v>535</v>
      </c>
      <c r="L28" s="95" t="s">
        <v>196</v>
      </c>
      <c r="M28" s="175" t="s">
        <v>536</v>
      </c>
      <c r="N28" s="170" t="s">
        <v>537</v>
      </c>
      <c r="O28" s="334" t="s">
        <v>538</v>
      </c>
      <c r="P28" s="170" t="s">
        <v>539</v>
      </c>
      <c r="Q28" s="170" t="s">
        <v>210</v>
      </c>
      <c r="R28" s="170">
        <v>2020</v>
      </c>
      <c r="S28" s="170"/>
      <c r="T28" s="333" t="s">
        <v>540</v>
      </c>
      <c r="U28" s="170"/>
      <c r="V28" s="170"/>
      <c r="W28" s="170"/>
    </row>
    <row r="29" spans="1:24" ht="48">
      <c r="A29" s="478"/>
      <c r="B29" s="485"/>
      <c r="C29" s="488"/>
      <c r="D29" s="488"/>
      <c r="E29" s="491"/>
      <c r="F29" s="505"/>
      <c r="G29" s="508"/>
      <c r="H29" s="494"/>
      <c r="I29" s="44" t="s">
        <v>203</v>
      </c>
      <c r="J29" s="68" t="s">
        <v>541</v>
      </c>
      <c r="K29" s="69" t="s">
        <v>542</v>
      </c>
      <c r="L29" s="95" t="s">
        <v>229</v>
      </c>
      <c r="M29" s="170" t="s">
        <v>44</v>
      </c>
      <c r="N29" s="170" t="s">
        <v>543</v>
      </c>
      <c r="O29" s="179" t="s">
        <v>544</v>
      </c>
      <c r="P29" s="170" t="s">
        <v>545</v>
      </c>
      <c r="Q29" s="170" t="s">
        <v>210</v>
      </c>
      <c r="R29" s="170">
        <v>2020</v>
      </c>
      <c r="S29" s="170"/>
      <c r="T29" s="170" t="s">
        <v>546</v>
      </c>
      <c r="U29" s="170"/>
      <c r="V29" s="170"/>
      <c r="W29" s="170"/>
    </row>
    <row r="30" spans="1:24" ht="108">
      <c r="A30" s="478"/>
      <c r="B30" s="485"/>
      <c r="C30" s="488"/>
      <c r="D30" s="488"/>
      <c r="E30" s="491"/>
      <c r="F30" s="506"/>
      <c r="G30" s="509"/>
      <c r="H30" s="495"/>
      <c r="I30" s="44" t="s">
        <v>238</v>
      </c>
      <c r="J30" s="68" t="s">
        <v>547</v>
      </c>
      <c r="K30" s="69" t="s">
        <v>548</v>
      </c>
      <c r="L30" s="95" t="s">
        <v>206</v>
      </c>
      <c r="M30" s="170" t="s">
        <v>549</v>
      </c>
      <c r="N30" s="170" t="s">
        <v>550</v>
      </c>
      <c r="O30" s="179" t="s">
        <v>551</v>
      </c>
      <c r="P30" s="170" t="s">
        <v>552</v>
      </c>
      <c r="Q30" s="170" t="s">
        <v>210</v>
      </c>
      <c r="R30" s="264">
        <v>2021</v>
      </c>
      <c r="S30" s="170"/>
      <c r="T30" s="170" t="s">
        <v>553</v>
      </c>
      <c r="U30" s="170"/>
      <c r="V30" s="170"/>
      <c r="W30" s="170"/>
    </row>
    <row r="31" spans="1:24" ht="108">
      <c r="A31" s="478"/>
      <c r="B31" s="485"/>
      <c r="C31" s="488"/>
      <c r="D31" s="488"/>
      <c r="E31" s="491"/>
      <c r="F31" s="497" t="s">
        <v>224</v>
      </c>
      <c r="G31" s="498" t="s">
        <v>554</v>
      </c>
      <c r="H31" s="493" t="s">
        <v>555</v>
      </c>
      <c r="I31" s="44" t="s">
        <v>193</v>
      </c>
      <c r="J31" s="127" t="s">
        <v>556</v>
      </c>
      <c r="K31" s="69" t="s">
        <v>557</v>
      </c>
      <c r="L31" s="95" t="s">
        <v>206</v>
      </c>
      <c r="M31" s="175" t="s">
        <v>373</v>
      </c>
      <c r="N31" s="170" t="s">
        <v>558</v>
      </c>
      <c r="O31" s="179" t="s">
        <v>559</v>
      </c>
      <c r="P31" s="170" t="s">
        <v>560</v>
      </c>
      <c r="Q31" s="170" t="s">
        <v>210</v>
      </c>
      <c r="R31" s="170">
        <v>2020</v>
      </c>
      <c r="S31" s="170"/>
      <c r="T31" s="170" t="s">
        <v>561</v>
      </c>
      <c r="U31" s="170" t="s">
        <v>562</v>
      </c>
      <c r="V31" s="170" t="s">
        <v>563</v>
      </c>
      <c r="W31" s="170" t="s">
        <v>564</v>
      </c>
      <c r="X31" s="128"/>
    </row>
    <row r="32" spans="1:24" ht="61.15" customHeight="1" thickBot="1">
      <c r="A32" s="479"/>
      <c r="B32" s="486"/>
      <c r="C32" s="489"/>
      <c r="D32" s="489"/>
      <c r="E32" s="492"/>
      <c r="F32" s="499"/>
      <c r="G32" s="500"/>
      <c r="H32" s="496"/>
      <c r="I32" s="45" t="s">
        <v>203</v>
      </c>
      <c r="J32" s="70" t="s">
        <v>565</v>
      </c>
      <c r="K32" s="71" t="s">
        <v>566</v>
      </c>
      <c r="L32" s="95" t="s">
        <v>196</v>
      </c>
      <c r="M32" s="351" t="s">
        <v>567</v>
      </c>
      <c r="N32" s="180" t="s">
        <v>568</v>
      </c>
      <c r="O32" s="252" t="s">
        <v>569</v>
      </c>
      <c r="P32" s="170" t="s">
        <v>570</v>
      </c>
      <c r="Q32" s="170" t="s">
        <v>210</v>
      </c>
      <c r="R32" s="180">
        <v>2020</v>
      </c>
      <c r="S32" s="180">
        <v>2033</v>
      </c>
      <c r="T32" s="180" t="s">
        <v>571</v>
      </c>
      <c r="U32" s="180" t="s">
        <v>571</v>
      </c>
      <c r="V32" s="180" t="s">
        <v>571</v>
      </c>
      <c r="W32" s="180"/>
    </row>
    <row r="33" spans="1:23" ht="39" customHeight="1" thickTop="1">
      <c r="A33" s="501" t="s">
        <v>572</v>
      </c>
      <c r="B33" s="480" t="s">
        <v>573</v>
      </c>
      <c r="C33" s="481"/>
      <c r="D33" s="481"/>
      <c r="E33" s="482"/>
      <c r="F33" s="483"/>
      <c r="G33" s="484"/>
      <c r="H33" s="41"/>
      <c r="I33" s="484"/>
      <c r="J33" s="484"/>
      <c r="K33" s="42"/>
      <c r="L33" s="97"/>
      <c r="M33" s="177"/>
      <c r="N33" s="177"/>
      <c r="O33" s="178"/>
      <c r="P33" s="181"/>
      <c r="Q33" s="181"/>
      <c r="R33" s="181"/>
      <c r="S33" s="181"/>
      <c r="T33" s="181"/>
      <c r="U33" s="181"/>
      <c r="V33" s="181"/>
      <c r="W33" s="181"/>
    </row>
    <row r="34" spans="1:23" ht="25.5">
      <c r="A34" s="478"/>
      <c r="B34" s="502" t="s">
        <v>574</v>
      </c>
      <c r="C34" s="487" t="s">
        <v>575</v>
      </c>
      <c r="D34" s="487" t="s">
        <v>576</v>
      </c>
      <c r="E34" s="490" t="s">
        <v>577</v>
      </c>
      <c r="F34" s="497" t="s">
        <v>190</v>
      </c>
      <c r="G34" s="498" t="s">
        <v>578</v>
      </c>
      <c r="H34" s="493" t="s">
        <v>579</v>
      </c>
      <c r="I34" s="44" t="s">
        <v>193</v>
      </c>
      <c r="J34" s="68" t="s">
        <v>580</v>
      </c>
      <c r="K34" s="69" t="s">
        <v>581</v>
      </c>
      <c r="L34" s="95" t="s">
        <v>196</v>
      </c>
      <c r="M34" s="171" t="s">
        <v>409</v>
      </c>
      <c r="N34" s="170" t="s">
        <v>402</v>
      </c>
      <c r="O34" s="179"/>
      <c r="P34" s="182" t="s">
        <v>582</v>
      </c>
      <c r="Q34" s="182" t="s">
        <v>582</v>
      </c>
      <c r="R34" s="182" t="s">
        <v>582</v>
      </c>
      <c r="S34" s="182" t="s">
        <v>582</v>
      </c>
      <c r="T34" s="182" t="s">
        <v>582</v>
      </c>
      <c r="U34" s="182" t="s">
        <v>582</v>
      </c>
      <c r="V34" s="182" t="s">
        <v>582</v>
      </c>
      <c r="W34" s="182" t="s">
        <v>582</v>
      </c>
    </row>
    <row r="35" spans="1:23" ht="25.5">
      <c r="A35" s="478"/>
      <c r="B35" s="502"/>
      <c r="C35" s="487"/>
      <c r="D35" s="487"/>
      <c r="E35" s="490"/>
      <c r="F35" s="497"/>
      <c r="G35" s="498"/>
      <c r="H35" s="494"/>
      <c r="I35" s="44" t="s">
        <v>203</v>
      </c>
      <c r="J35" s="68" t="s">
        <v>583</v>
      </c>
      <c r="K35" s="69" t="s">
        <v>584</v>
      </c>
      <c r="L35" s="95" t="s">
        <v>196</v>
      </c>
      <c r="M35" s="171" t="s">
        <v>409</v>
      </c>
      <c r="N35" s="170" t="s">
        <v>402</v>
      </c>
      <c r="O35" s="179"/>
      <c r="P35" s="182" t="s">
        <v>585</v>
      </c>
      <c r="Q35" s="182" t="s">
        <v>585</v>
      </c>
      <c r="R35" s="182" t="s">
        <v>585</v>
      </c>
      <c r="S35" s="182" t="s">
        <v>585</v>
      </c>
      <c r="T35" s="182" t="s">
        <v>585</v>
      </c>
      <c r="U35" s="182" t="s">
        <v>585</v>
      </c>
      <c r="V35" s="182" t="s">
        <v>585</v>
      </c>
      <c r="W35" s="182" t="s">
        <v>585</v>
      </c>
    </row>
    <row r="36" spans="1:23" ht="25.5">
      <c r="A36" s="478"/>
      <c r="B36" s="502"/>
      <c r="C36" s="487"/>
      <c r="D36" s="487"/>
      <c r="E36" s="490"/>
      <c r="F36" s="497"/>
      <c r="G36" s="498"/>
      <c r="H36" s="494"/>
      <c r="I36" s="44" t="s">
        <v>238</v>
      </c>
      <c r="J36" s="68" t="s">
        <v>586</v>
      </c>
      <c r="K36" s="69" t="s">
        <v>587</v>
      </c>
      <c r="L36" s="95" t="s">
        <v>196</v>
      </c>
      <c r="M36" s="171" t="s">
        <v>409</v>
      </c>
      <c r="N36" s="170" t="s">
        <v>402</v>
      </c>
      <c r="O36" s="179"/>
      <c r="P36" s="182" t="s">
        <v>588</v>
      </c>
      <c r="Q36" s="182" t="s">
        <v>588</v>
      </c>
      <c r="R36" s="182" t="s">
        <v>588</v>
      </c>
      <c r="S36" s="182" t="s">
        <v>588</v>
      </c>
      <c r="T36" s="182" t="s">
        <v>588</v>
      </c>
      <c r="U36" s="182" t="s">
        <v>588</v>
      </c>
      <c r="V36" s="182" t="s">
        <v>588</v>
      </c>
      <c r="W36" s="182" t="s">
        <v>588</v>
      </c>
    </row>
    <row r="37" spans="1:23" ht="72">
      <c r="A37" s="478"/>
      <c r="B37" s="502"/>
      <c r="C37" s="487"/>
      <c r="D37" s="487"/>
      <c r="E37" s="490"/>
      <c r="F37" s="497"/>
      <c r="G37" s="498"/>
      <c r="H37" s="494"/>
      <c r="I37" s="44" t="s">
        <v>243</v>
      </c>
      <c r="J37" s="68" t="s">
        <v>589</v>
      </c>
      <c r="K37" s="69" t="s">
        <v>590</v>
      </c>
      <c r="L37" s="95" t="s">
        <v>196</v>
      </c>
      <c r="M37" s="171" t="s">
        <v>465</v>
      </c>
      <c r="N37" s="170" t="s">
        <v>409</v>
      </c>
      <c r="O37" s="179" t="s">
        <v>591</v>
      </c>
      <c r="P37" s="170" t="s">
        <v>592</v>
      </c>
      <c r="Q37" s="170" t="s">
        <v>593</v>
      </c>
      <c r="R37" s="170">
        <v>2019</v>
      </c>
      <c r="S37" s="170"/>
      <c r="T37" s="183">
        <v>1706133</v>
      </c>
      <c r="U37" s="183">
        <v>1745765</v>
      </c>
      <c r="V37" s="170"/>
      <c r="W37" s="170"/>
    </row>
    <row r="38" spans="1:23" ht="26.25" customHeight="1">
      <c r="A38" s="478"/>
      <c r="B38" s="502"/>
      <c r="C38" s="487"/>
      <c r="D38" s="487"/>
      <c r="E38" s="490"/>
      <c r="F38" s="497"/>
      <c r="G38" s="498"/>
      <c r="H38" s="494"/>
      <c r="I38" s="44" t="s">
        <v>247</v>
      </c>
      <c r="J38" s="68" t="s">
        <v>594</v>
      </c>
      <c r="K38" s="69" t="s">
        <v>595</v>
      </c>
      <c r="L38" s="95" t="s">
        <v>206</v>
      </c>
      <c r="M38" s="351" t="s">
        <v>567</v>
      </c>
      <c r="N38" s="170" t="s">
        <v>409</v>
      </c>
      <c r="O38" s="179"/>
      <c r="P38" s="170" t="s">
        <v>596</v>
      </c>
      <c r="Q38" s="170" t="s">
        <v>210</v>
      </c>
      <c r="R38" s="264">
        <v>2022</v>
      </c>
      <c r="S38" s="170">
        <v>2033</v>
      </c>
      <c r="T38" s="184">
        <f>21/39</f>
        <v>0.53846153846153844</v>
      </c>
      <c r="U38" s="184">
        <f>20/39</f>
        <v>0.51282051282051277</v>
      </c>
      <c r="V38" s="184">
        <f>19/39</f>
        <v>0.48717948717948717</v>
      </c>
      <c r="W38" s="170"/>
    </row>
    <row r="39" spans="1:23" ht="25.5">
      <c r="A39" s="478"/>
      <c r="B39" s="502"/>
      <c r="C39" s="488"/>
      <c r="D39" s="488"/>
      <c r="E39" s="491"/>
      <c r="F39" s="497"/>
      <c r="G39" s="498"/>
      <c r="H39" s="495"/>
      <c r="I39" s="44" t="s">
        <v>252</v>
      </c>
      <c r="J39" s="68" t="s">
        <v>597</v>
      </c>
      <c r="K39" s="69" t="s">
        <v>598</v>
      </c>
      <c r="L39" s="95" t="s">
        <v>206</v>
      </c>
      <c r="M39" s="351" t="s">
        <v>567</v>
      </c>
      <c r="N39" s="170" t="s">
        <v>599</v>
      </c>
      <c r="O39" s="179"/>
      <c r="P39" s="170" t="s">
        <v>600</v>
      </c>
      <c r="Q39" s="170" t="s">
        <v>237</v>
      </c>
      <c r="R39" s="264">
        <v>2024</v>
      </c>
      <c r="S39" s="170"/>
      <c r="T39" s="170"/>
      <c r="U39" s="170"/>
      <c r="V39" s="170"/>
      <c r="W39" s="170"/>
    </row>
    <row r="40" spans="1:23" ht="48">
      <c r="A40" s="478"/>
      <c r="B40" s="502"/>
      <c r="C40" s="488"/>
      <c r="D40" s="488"/>
      <c r="E40" s="491"/>
      <c r="F40" s="504" t="s">
        <v>211</v>
      </c>
      <c r="G40" s="507" t="s">
        <v>601</v>
      </c>
      <c r="H40" s="493" t="s">
        <v>602</v>
      </c>
      <c r="I40" s="44" t="s">
        <v>193</v>
      </c>
      <c r="J40" s="68" t="s">
        <v>603</v>
      </c>
      <c r="K40" s="69" t="s">
        <v>604</v>
      </c>
      <c r="L40" s="95" t="s">
        <v>229</v>
      </c>
      <c r="M40" s="351" t="s">
        <v>567</v>
      </c>
      <c r="N40" s="170" t="s">
        <v>605</v>
      </c>
      <c r="O40" s="179" t="s">
        <v>606</v>
      </c>
      <c r="P40" s="170" t="s">
        <v>607</v>
      </c>
      <c r="Q40" s="170" t="s">
        <v>237</v>
      </c>
      <c r="R40" s="170">
        <v>2018</v>
      </c>
      <c r="S40" s="170">
        <v>2022</v>
      </c>
      <c r="T40" s="170">
        <v>18</v>
      </c>
      <c r="U40" s="170">
        <v>23</v>
      </c>
      <c r="V40" s="170">
        <v>28</v>
      </c>
      <c r="W40" s="170"/>
    </row>
    <row r="41" spans="1:23" ht="47.25" customHeight="1">
      <c r="A41" s="478"/>
      <c r="B41" s="502"/>
      <c r="C41" s="488"/>
      <c r="D41" s="488"/>
      <c r="E41" s="491"/>
      <c r="F41" s="505"/>
      <c r="G41" s="508"/>
      <c r="H41" s="494"/>
      <c r="I41" s="44" t="s">
        <v>203</v>
      </c>
      <c r="J41" s="68" t="s">
        <v>608</v>
      </c>
      <c r="K41" s="69" t="s">
        <v>609</v>
      </c>
      <c r="L41" s="95" t="s">
        <v>196</v>
      </c>
      <c r="M41" s="171" t="s">
        <v>465</v>
      </c>
      <c r="N41" s="170"/>
      <c r="O41" s="179" t="s">
        <v>610</v>
      </c>
      <c r="P41" s="170" t="s">
        <v>611</v>
      </c>
      <c r="Q41" s="170" t="s">
        <v>210</v>
      </c>
      <c r="R41" s="170">
        <v>2020</v>
      </c>
      <c r="S41" s="170"/>
      <c r="T41" s="174">
        <v>0.93</v>
      </c>
      <c r="U41" s="174">
        <v>1</v>
      </c>
      <c r="V41" s="170"/>
      <c r="W41" s="170"/>
    </row>
    <row r="42" spans="1:23" ht="144">
      <c r="A42" s="478"/>
      <c r="B42" s="502"/>
      <c r="C42" s="488"/>
      <c r="D42" s="488"/>
      <c r="E42" s="491"/>
      <c r="F42" s="506"/>
      <c r="G42" s="509"/>
      <c r="H42" s="495"/>
      <c r="I42" s="44" t="s">
        <v>238</v>
      </c>
      <c r="J42" s="126" t="s">
        <v>612</v>
      </c>
      <c r="K42" s="69" t="s">
        <v>613</v>
      </c>
      <c r="L42" s="95" t="s">
        <v>196</v>
      </c>
      <c r="M42" s="170" t="s">
        <v>402</v>
      </c>
      <c r="N42" s="170" t="s">
        <v>614</v>
      </c>
      <c r="O42" s="179" t="s">
        <v>615</v>
      </c>
      <c r="P42" s="170" t="s">
        <v>616</v>
      </c>
      <c r="Q42" s="170" t="s">
        <v>210</v>
      </c>
      <c r="R42" s="170">
        <v>2019</v>
      </c>
      <c r="S42" s="170"/>
      <c r="T42" s="184">
        <f>(200+110)/1179</f>
        <v>0.26293469041560646</v>
      </c>
      <c r="U42" s="174">
        <f>(200+110+120)/1179</f>
        <v>0.36471586089906699</v>
      </c>
      <c r="V42" s="174">
        <f>(200+110+120+160)/1179</f>
        <v>0.50042408821034778</v>
      </c>
      <c r="W42" s="170"/>
    </row>
    <row r="43" spans="1:23" ht="50.25" customHeight="1">
      <c r="A43" s="478"/>
      <c r="B43" s="502"/>
      <c r="C43" s="488"/>
      <c r="D43" s="488"/>
      <c r="E43" s="491"/>
      <c r="F43" s="497" t="s">
        <v>224</v>
      </c>
      <c r="G43" s="498" t="s">
        <v>617</v>
      </c>
      <c r="H43" s="493" t="s">
        <v>618</v>
      </c>
      <c r="I43" s="44" t="s">
        <v>193</v>
      </c>
      <c r="J43" s="137" t="s">
        <v>619</v>
      </c>
      <c r="K43" s="69" t="s">
        <v>620</v>
      </c>
      <c r="L43" s="95" t="s">
        <v>229</v>
      </c>
      <c r="M43" s="351" t="s">
        <v>567</v>
      </c>
      <c r="N43" s="170" t="s">
        <v>621</v>
      </c>
      <c r="O43" s="179" t="s">
        <v>622</v>
      </c>
      <c r="P43" s="170" t="s">
        <v>623</v>
      </c>
      <c r="Q43" s="170" t="s">
        <v>210</v>
      </c>
      <c r="R43" s="170">
        <v>2020</v>
      </c>
      <c r="S43" s="170"/>
      <c r="T43" s="174">
        <v>1</v>
      </c>
      <c r="U43" s="170"/>
      <c r="V43" s="170"/>
      <c r="W43" s="170"/>
    </row>
    <row r="44" spans="1:23" ht="57" customHeight="1" thickBot="1">
      <c r="A44" s="479"/>
      <c r="B44" s="503"/>
      <c r="C44" s="489"/>
      <c r="D44" s="489"/>
      <c r="E44" s="492"/>
      <c r="F44" s="499"/>
      <c r="G44" s="500"/>
      <c r="H44" s="496"/>
      <c r="I44" s="45" t="s">
        <v>203</v>
      </c>
      <c r="J44" s="70" t="s">
        <v>624</v>
      </c>
      <c r="K44" s="71" t="s">
        <v>625</v>
      </c>
      <c r="L44" s="95" t="s">
        <v>229</v>
      </c>
      <c r="M44" s="171" t="s">
        <v>567</v>
      </c>
      <c r="N44" s="170" t="s">
        <v>626</v>
      </c>
      <c r="O44" s="179" t="s">
        <v>627</v>
      </c>
      <c r="P44" s="170" t="s">
        <v>628</v>
      </c>
      <c r="Q44" s="170" t="s">
        <v>210</v>
      </c>
      <c r="R44" s="170">
        <v>2020</v>
      </c>
      <c r="S44" s="170"/>
      <c r="T44" s="174">
        <v>1</v>
      </c>
      <c r="U44" s="170"/>
      <c r="V44" s="170"/>
      <c r="W44" s="170"/>
    </row>
    <row r="45" spans="1:23" ht="15.75" thickTop="1">
      <c r="A45" s="21"/>
      <c r="L45" s="142">
        <f>SUBTOTAL(3,L2:L44)</f>
        <v>40</v>
      </c>
    </row>
    <row r="46" spans="1:23">
      <c r="A46" s="431" t="str">
        <f>SENSIBILI!A43</f>
        <v>LEGENDA Colonna L dei Fogli: SENSIBILI, RESILIENTI, INNOVATORI</v>
      </c>
      <c r="B46" s="432"/>
      <c r="C46" s="432"/>
      <c r="D46" s="432"/>
      <c r="E46" s="432"/>
    </row>
    <row r="47" spans="1:23">
      <c r="A47" s="107" t="s">
        <v>206</v>
      </c>
      <c r="B47" s="110" t="s">
        <v>390</v>
      </c>
      <c r="C47" s="106"/>
      <c r="D47" s="106"/>
      <c r="E47" s="106"/>
    </row>
    <row r="48" spans="1:23">
      <c r="A48" s="108" t="s">
        <v>229</v>
      </c>
      <c r="B48" s="110" t="s">
        <v>391</v>
      </c>
      <c r="C48" s="106"/>
      <c r="D48" s="106"/>
      <c r="E48" s="106"/>
    </row>
    <row r="49" spans="1:5" ht="15.75" thickBot="1">
      <c r="A49" s="109" t="s">
        <v>196</v>
      </c>
      <c r="B49" s="110" t="s">
        <v>392</v>
      </c>
      <c r="C49" s="106"/>
      <c r="D49" s="106"/>
      <c r="E49" s="106"/>
    </row>
    <row r="54" spans="1:5">
      <c r="A54" s="21"/>
      <c r="B54" s="21"/>
    </row>
  </sheetData>
  <sheetProtection sheet="1" objects="1" scenarios="1" formatCells="0" formatColumns="0" formatRows="0" insertColumns="0" insertRows="0" autoFilter="0"/>
  <autoFilter ref="B1:W49" xr:uid="{43606FB3-3049-4EE7-B019-ACC92B9D9A7C}">
    <filterColumn colId="4" showButton="0"/>
    <filterColumn colId="7" showButton="0"/>
  </autoFilter>
  <mergeCells count="51">
    <mergeCell ref="F1:G1"/>
    <mergeCell ref="B19:B32"/>
    <mergeCell ref="A18:A32"/>
    <mergeCell ref="B18:E18"/>
    <mergeCell ref="F18:G18"/>
    <mergeCell ref="G31:G32"/>
    <mergeCell ref="F31:F32"/>
    <mergeCell ref="I18:J18"/>
    <mergeCell ref="G19:G27"/>
    <mergeCell ref="G28:G30"/>
    <mergeCell ref="H28:H30"/>
    <mergeCell ref="H19:H27"/>
    <mergeCell ref="H31:H32"/>
    <mergeCell ref="I33:J33"/>
    <mergeCell ref="B34:B44"/>
    <mergeCell ref="C34:C44"/>
    <mergeCell ref="D34:D44"/>
    <mergeCell ref="E34:E44"/>
    <mergeCell ref="F34:F39"/>
    <mergeCell ref="G34:G39"/>
    <mergeCell ref="H34:H39"/>
    <mergeCell ref="F40:F42"/>
    <mergeCell ref="G40:G42"/>
    <mergeCell ref="C19:C32"/>
    <mergeCell ref="D19:D32"/>
    <mergeCell ref="E19:E32"/>
    <mergeCell ref="F19:F27"/>
    <mergeCell ref="F28:F30"/>
    <mergeCell ref="A33:A44"/>
    <mergeCell ref="B33:E33"/>
    <mergeCell ref="F33:G33"/>
    <mergeCell ref="H40:H42"/>
    <mergeCell ref="F43:F44"/>
    <mergeCell ref="G43:G44"/>
    <mergeCell ref="H43:H44"/>
    <mergeCell ref="A46:E46"/>
    <mergeCell ref="I1:J1"/>
    <mergeCell ref="A2:A17"/>
    <mergeCell ref="B2:E2"/>
    <mergeCell ref="F2:G2"/>
    <mergeCell ref="I2:J2"/>
    <mergeCell ref="B3:B17"/>
    <mergeCell ref="C3:C17"/>
    <mergeCell ref="D3:D17"/>
    <mergeCell ref="E3:E17"/>
    <mergeCell ref="H3:H6"/>
    <mergeCell ref="H8:H17"/>
    <mergeCell ref="F3:F6"/>
    <mergeCell ref="G3:G6"/>
    <mergeCell ref="F8:F17"/>
    <mergeCell ref="G8:G17"/>
  </mergeCells>
  <conditionalFormatting sqref="L1:L44 L46:L1048576">
    <cfRule type="cellIs" dxfId="14" priority="4" operator="equal">
      <formula>$A$49</formula>
    </cfRule>
    <cfRule type="cellIs" dxfId="13" priority="5" operator="equal">
      <formula>$A$48</formula>
    </cfRule>
    <cfRule type="cellIs" dxfId="12" priority="6" operator="equal">
      <formula>$A$47</formula>
    </cfRule>
  </conditionalFormatting>
  <conditionalFormatting sqref="L45">
    <cfRule type="cellIs" dxfId="11" priority="1" operator="equal">
      <formula>$A$46</formula>
    </cfRule>
    <cfRule type="cellIs" dxfId="10" priority="2" operator="equal">
      <formula>$A$45</formula>
    </cfRule>
    <cfRule type="cellIs" dxfId="9" priority="3" operator="equal">
      <formula>$A$44</formula>
    </cfRule>
  </conditionalFormatting>
  <dataValidations count="1">
    <dataValidation type="list" allowBlank="1" showInputMessage="1" showErrorMessage="1" sqref="L46:L1048576 L2:L44" xr:uid="{43463FD3-8FE5-41CC-A175-3CA1B2C2FD9E}">
      <formula1>$A$47:$A$49</formula1>
    </dataValidation>
  </dataValidations>
  <pageMargins left="0.70866141732283472" right="0.70866141732283472" top="0.74803149606299213" bottom="0.74803149606299213" header="0.31496062992125984" footer="0.31496062992125984"/>
  <pageSetup paperSize="8" scale="28" orientation="landscape" r:id="rId1"/>
  <headerFooter>
    <oddHeader>&amp;F</oddHeader>
    <oddFooter>Pagina &amp;P di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72C4"/>
    <pageSetUpPr fitToPage="1"/>
  </sheetPr>
  <dimension ref="A1:W38"/>
  <sheetViews>
    <sheetView zoomScale="90" zoomScaleNormal="90" workbookViewId="0">
      <pane xSplit="1" ySplit="1" topLeftCell="I23" activePane="bottomRight" state="frozen"/>
      <selection pane="topRight" activeCell="B3" sqref="B3:E13"/>
      <selection pane="bottomLeft" activeCell="B3" sqref="B3:E13"/>
      <selection pane="bottomRight" activeCell="B3" sqref="B3:E13"/>
    </sheetView>
  </sheetViews>
  <sheetFormatPr defaultColWidth="9.140625" defaultRowHeight="15"/>
  <cols>
    <col min="1" max="1" width="39" style="9" customWidth="1"/>
    <col min="2" max="5" width="10.28515625" style="9" customWidth="1"/>
    <col min="6" max="6" width="3.85546875" style="9" customWidth="1"/>
    <col min="7" max="7" width="19.7109375" style="9" customWidth="1"/>
    <col min="8" max="8" width="67.42578125" style="28" customWidth="1"/>
    <col min="9" max="9" width="3.42578125" style="23" customWidth="1"/>
    <col min="10" max="10" width="53.7109375" style="28" customWidth="1"/>
    <col min="11" max="11" width="13.140625" style="9" customWidth="1"/>
    <col min="12" max="12" width="13.85546875" style="57" customWidth="1"/>
    <col min="13" max="13" width="17.7109375" style="57" customWidth="1"/>
    <col min="14" max="14" width="20" style="9" customWidth="1"/>
    <col min="15" max="15" width="40.85546875" style="9" customWidth="1"/>
    <col min="16" max="16" width="40.28515625" style="9" customWidth="1"/>
    <col min="17" max="17" width="24.7109375" style="9" customWidth="1"/>
    <col min="18" max="18" width="19" style="9" customWidth="1"/>
    <col min="19" max="19" width="18.140625" style="9" customWidth="1"/>
    <col min="20" max="22" width="20.7109375" style="9" customWidth="1"/>
    <col min="23" max="23" width="25.5703125" style="9" customWidth="1"/>
    <col min="24" max="25" width="9" style="9" customWidth="1"/>
    <col min="26" max="16384" width="9.140625" style="9"/>
  </cols>
  <sheetData>
    <row r="1" spans="1:23" ht="37.5" thickTop="1" thickBot="1">
      <c r="A1" s="47" t="s">
        <v>629</v>
      </c>
      <c r="B1" s="48">
        <v>2018</v>
      </c>
      <c r="C1" s="49">
        <v>2022</v>
      </c>
      <c r="D1" s="49">
        <v>2027</v>
      </c>
      <c r="E1" s="50">
        <v>2033</v>
      </c>
      <c r="F1" s="558" t="s">
        <v>168</v>
      </c>
      <c r="G1" s="559"/>
      <c r="H1" s="362" t="s">
        <v>169</v>
      </c>
      <c r="I1" s="559" t="s">
        <v>170</v>
      </c>
      <c r="J1" s="559"/>
      <c r="K1" s="51" t="s">
        <v>171</v>
      </c>
      <c r="L1" s="98" t="s">
        <v>172</v>
      </c>
      <c r="M1" s="98" t="s">
        <v>394</v>
      </c>
      <c r="N1" s="98" t="s">
        <v>174</v>
      </c>
      <c r="O1" s="122" t="s">
        <v>175</v>
      </c>
      <c r="P1" s="81" t="s">
        <v>176</v>
      </c>
      <c r="Q1" s="81" t="s">
        <v>177</v>
      </c>
      <c r="R1" s="125" t="s">
        <v>178</v>
      </c>
      <c r="S1" s="125" t="s">
        <v>179</v>
      </c>
      <c r="T1" s="125" t="s">
        <v>180</v>
      </c>
      <c r="U1" s="125" t="s">
        <v>181</v>
      </c>
      <c r="V1" s="125" t="s">
        <v>182</v>
      </c>
      <c r="W1" s="125" t="s">
        <v>183</v>
      </c>
    </row>
    <row r="2" spans="1:23" ht="39" customHeight="1" thickTop="1">
      <c r="A2" s="527" t="s">
        <v>630</v>
      </c>
      <c r="B2" s="512" t="s">
        <v>631</v>
      </c>
      <c r="C2" s="513"/>
      <c r="D2" s="513"/>
      <c r="E2" s="514"/>
      <c r="F2" s="555"/>
      <c r="G2" s="546"/>
      <c r="H2" s="54"/>
      <c r="I2" s="546"/>
      <c r="J2" s="546"/>
      <c r="K2" s="55"/>
      <c r="L2" s="99"/>
      <c r="M2" s="62"/>
      <c r="N2" s="62"/>
      <c r="O2" s="62"/>
      <c r="P2" s="62"/>
      <c r="Q2" s="62"/>
      <c r="R2" s="62"/>
      <c r="S2" s="62"/>
      <c r="T2" s="62"/>
      <c r="U2" s="62"/>
      <c r="V2" s="62"/>
      <c r="W2" s="62"/>
    </row>
    <row r="3" spans="1:23" ht="44.45" customHeight="1">
      <c r="A3" s="528"/>
      <c r="B3" s="515">
        <v>0.1</v>
      </c>
      <c r="C3" s="517">
        <v>0.3</v>
      </c>
      <c r="D3" s="517">
        <v>0.6</v>
      </c>
      <c r="E3" s="519">
        <v>1</v>
      </c>
      <c r="F3" s="544" t="s">
        <v>190</v>
      </c>
      <c r="G3" s="552" t="s">
        <v>632</v>
      </c>
      <c r="H3" s="551" t="s">
        <v>633</v>
      </c>
      <c r="I3" s="52" t="s">
        <v>193</v>
      </c>
      <c r="J3" s="72" t="s">
        <v>634</v>
      </c>
      <c r="K3" s="73" t="s">
        <v>635</v>
      </c>
      <c r="L3" s="100" t="s">
        <v>206</v>
      </c>
      <c r="M3" s="185" t="s">
        <v>198</v>
      </c>
      <c r="N3" s="185" t="s">
        <v>636</v>
      </c>
      <c r="O3" s="186"/>
      <c r="P3" s="187" t="s">
        <v>637</v>
      </c>
      <c r="Q3" s="185" t="s">
        <v>210</v>
      </c>
      <c r="R3" s="265">
        <v>2021</v>
      </c>
      <c r="S3" s="185"/>
      <c r="T3" s="185"/>
      <c r="U3" s="185"/>
      <c r="V3" s="185"/>
      <c r="W3" s="185"/>
    </row>
    <row r="4" spans="1:23" ht="48" customHeight="1">
      <c r="A4" s="528"/>
      <c r="B4" s="516"/>
      <c r="C4" s="517"/>
      <c r="D4" s="517"/>
      <c r="E4" s="519"/>
      <c r="F4" s="544"/>
      <c r="G4" s="552"/>
      <c r="H4" s="551"/>
      <c r="I4" s="52" t="s">
        <v>203</v>
      </c>
      <c r="J4" s="72" t="s">
        <v>638</v>
      </c>
      <c r="K4" s="73" t="s">
        <v>639</v>
      </c>
      <c r="L4" s="100" t="s">
        <v>196</v>
      </c>
      <c r="M4" s="185" t="s">
        <v>198</v>
      </c>
      <c r="N4" s="185"/>
      <c r="O4" s="186"/>
      <c r="P4" s="188" t="s">
        <v>640</v>
      </c>
      <c r="Q4" s="185" t="s">
        <v>210</v>
      </c>
      <c r="R4" s="265" t="s">
        <v>641</v>
      </c>
      <c r="S4" s="185"/>
      <c r="T4" s="185"/>
      <c r="U4" s="185"/>
      <c r="V4" s="185"/>
      <c r="W4" s="185"/>
    </row>
    <row r="5" spans="1:23" ht="38.25" customHeight="1">
      <c r="A5" s="528"/>
      <c r="B5" s="516"/>
      <c r="C5" s="517"/>
      <c r="D5" s="517"/>
      <c r="E5" s="519"/>
      <c r="F5" s="544"/>
      <c r="G5" s="552"/>
      <c r="H5" s="551"/>
      <c r="I5" s="52" t="s">
        <v>238</v>
      </c>
      <c r="J5" s="72" t="s">
        <v>642</v>
      </c>
      <c r="K5" s="73" t="s">
        <v>643</v>
      </c>
      <c r="L5" s="100" t="s">
        <v>229</v>
      </c>
      <c r="M5" s="185" t="s">
        <v>198</v>
      </c>
      <c r="N5" s="185" t="s">
        <v>373</v>
      </c>
      <c r="O5" s="186" t="s">
        <v>644</v>
      </c>
      <c r="P5" s="188" t="s">
        <v>645</v>
      </c>
      <c r="Q5" s="185" t="s">
        <v>210</v>
      </c>
      <c r="R5" s="185">
        <v>2020</v>
      </c>
      <c r="S5" s="185"/>
      <c r="T5" s="185"/>
      <c r="U5" s="185"/>
      <c r="V5" s="185"/>
      <c r="W5" s="185"/>
    </row>
    <row r="6" spans="1:23" ht="27" customHeight="1">
      <c r="A6" s="528"/>
      <c r="B6" s="516"/>
      <c r="C6" s="517"/>
      <c r="D6" s="517"/>
      <c r="E6" s="519"/>
      <c r="F6" s="544"/>
      <c r="G6" s="552"/>
      <c r="H6" s="551"/>
      <c r="I6" s="52" t="s">
        <v>243</v>
      </c>
      <c r="J6" s="72" t="s">
        <v>646</v>
      </c>
      <c r="K6" s="74" t="s">
        <v>647</v>
      </c>
      <c r="L6" s="100" t="s">
        <v>206</v>
      </c>
      <c r="M6" s="185" t="s">
        <v>368</v>
      </c>
      <c r="N6" s="185" t="s">
        <v>373</v>
      </c>
      <c r="O6" s="270" t="s">
        <v>648</v>
      </c>
      <c r="P6" s="185" t="s">
        <v>649</v>
      </c>
      <c r="Q6" s="185" t="s">
        <v>237</v>
      </c>
      <c r="R6" s="185">
        <v>2020</v>
      </c>
      <c r="S6" s="185">
        <v>2033</v>
      </c>
      <c r="T6" s="319">
        <v>2</v>
      </c>
      <c r="U6" s="185">
        <v>3</v>
      </c>
      <c r="V6" s="185">
        <v>3</v>
      </c>
      <c r="W6" s="185">
        <v>4</v>
      </c>
    </row>
    <row r="7" spans="1:23" ht="50.25" customHeight="1">
      <c r="A7" s="528"/>
      <c r="B7" s="516"/>
      <c r="C7" s="517"/>
      <c r="D7" s="517"/>
      <c r="E7" s="519"/>
      <c r="F7" s="544"/>
      <c r="G7" s="552"/>
      <c r="H7" s="551"/>
      <c r="I7" s="52" t="s">
        <v>247</v>
      </c>
      <c r="J7" s="72" t="s">
        <v>650</v>
      </c>
      <c r="K7" s="73" t="s">
        <v>651</v>
      </c>
      <c r="L7" s="100" t="s">
        <v>196</v>
      </c>
      <c r="M7" s="185" t="s">
        <v>198</v>
      </c>
      <c r="N7" s="185"/>
      <c r="O7" s="186" t="s">
        <v>652</v>
      </c>
      <c r="P7" s="188" t="s">
        <v>653</v>
      </c>
      <c r="Q7" s="185" t="s">
        <v>210</v>
      </c>
      <c r="R7" s="185">
        <v>2020</v>
      </c>
      <c r="S7" s="185"/>
      <c r="T7" s="185"/>
      <c r="U7" s="185"/>
      <c r="V7" s="185"/>
      <c r="W7" s="185"/>
    </row>
    <row r="8" spans="1:23" ht="27" customHeight="1">
      <c r="A8" s="528"/>
      <c r="B8" s="516"/>
      <c r="C8" s="517"/>
      <c r="D8" s="517"/>
      <c r="E8" s="519"/>
      <c r="F8" s="544"/>
      <c r="G8" s="552"/>
      <c r="H8" s="551"/>
      <c r="I8" s="52" t="s">
        <v>252</v>
      </c>
      <c r="J8" s="72" t="s">
        <v>654</v>
      </c>
      <c r="K8" s="73" t="s">
        <v>655</v>
      </c>
      <c r="L8" s="100" t="s">
        <v>206</v>
      </c>
      <c r="M8" s="185" t="s">
        <v>656</v>
      </c>
      <c r="N8" s="185" t="s">
        <v>198</v>
      </c>
      <c r="O8" s="186" t="s">
        <v>657</v>
      </c>
      <c r="P8" s="187" t="s">
        <v>658</v>
      </c>
      <c r="Q8" s="185" t="s">
        <v>210</v>
      </c>
      <c r="R8" s="265">
        <v>2021</v>
      </c>
      <c r="S8" s="185"/>
      <c r="T8" s="185"/>
      <c r="U8" s="185"/>
      <c r="V8" s="185"/>
      <c r="W8" s="185"/>
    </row>
    <row r="9" spans="1:23" ht="27" customHeight="1">
      <c r="A9" s="528"/>
      <c r="B9" s="516"/>
      <c r="C9" s="517"/>
      <c r="D9" s="517"/>
      <c r="E9" s="519"/>
      <c r="F9" s="544"/>
      <c r="G9" s="552"/>
      <c r="H9" s="551"/>
      <c r="I9" s="52" t="s">
        <v>259</v>
      </c>
      <c r="J9" s="72" t="s">
        <v>659</v>
      </c>
      <c r="K9" s="73" t="s">
        <v>660</v>
      </c>
      <c r="L9" s="100" t="s">
        <v>206</v>
      </c>
      <c r="M9" s="185" t="s">
        <v>656</v>
      </c>
      <c r="N9" s="185" t="s">
        <v>198</v>
      </c>
      <c r="O9" s="186" t="s">
        <v>657</v>
      </c>
      <c r="P9" s="187" t="s">
        <v>661</v>
      </c>
      <c r="Q9" s="185" t="s">
        <v>210</v>
      </c>
      <c r="R9" s="265">
        <v>2022</v>
      </c>
      <c r="S9" s="185"/>
      <c r="T9" s="185"/>
      <c r="U9" s="185"/>
      <c r="V9" s="185"/>
      <c r="W9" s="185"/>
    </row>
    <row r="10" spans="1:23" ht="42" customHeight="1">
      <c r="A10" s="528"/>
      <c r="B10" s="516"/>
      <c r="C10" s="518"/>
      <c r="D10" s="518"/>
      <c r="E10" s="520"/>
      <c r="F10" s="544"/>
      <c r="G10" s="552"/>
      <c r="H10" s="551"/>
      <c r="I10" s="52" t="s">
        <v>350</v>
      </c>
      <c r="J10" s="72" t="s">
        <v>662</v>
      </c>
      <c r="K10" s="73" t="s">
        <v>663</v>
      </c>
      <c r="L10" s="100" t="s">
        <v>229</v>
      </c>
      <c r="M10" s="185" t="s">
        <v>198</v>
      </c>
      <c r="N10" s="185" t="s">
        <v>373</v>
      </c>
      <c r="O10" s="186"/>
      <c r="P10" s="188" t="s">
        <v>664</v>
      </c>
      <c r="Q10" s="185" t="s">
        <v>210</v>
      </c>
      <c r="R10" s="185">
        <v>2020</v>
      </c>
      <c r="S10" s="185"/>
      <c r="T10" s="185"/>
      <c r="U10" s="185"/>
      <c r="V10" s="185"/>
      <c r="W10" s="185"/>
    </row>
    <row r="11" spans="1:23" ht="27" customHeight="1">
      <c r="A11" s="528"/>
      <c r="B11" s="516"/>
      <c r="C11" s="518"/>
      <c r="D11" s="518"/>
      <c r="E11" s="520"/>
      <c r="F11" s="548" t="s">
        <v>211</v>
      </c>
      <c r="G11" s="556" t="s">
        <v>665</v>
      </c>
      <c r="H11" s="557" t="s">
        <v>666</v>
      </c>
      <c r="I11" s="52" t="s">
        <v>193</v>
      </c>
      <c r="J11" s="72" t="s">
        <v>667</v>
      </c>
      <c r="K11" s="73" t="s">
        <v>668</v>
      </c>
      <c r="L11" s="100" t="s">
        <v>196</v>
      </c>
      <c r="M11" s="185" t="s">
        <v>367</v>
      </c>
      <c r="N11" s="185" t="s">
        <v>373</v>
      </c>
      <c r="O11" s="186"/>
      <c r="P11" s="185" t="s">
        <v>669</v>
      </c>
      <c r="Q11" s="185" t="s">
        <v>210</v>
      </c>
      <c r="R11" s="265">
        <v>2021</v>
      </c>
      <c r="S11" s="185"/>
      <c r="T11" s="185"/>
      <c r="U11" s="185"/>
      <c r="V11" s="185"/>
      <c r="W11" s="185"/>
    </row>
    <row r="12" spans="1:23" ht="27" customHeight="1">
      <c r="A12" s="528"/>
      <c r="B12" s="516"/>
      <c r="C12" s="518"/>
      <c r="D12" s="518"/>
      <c r="E12" s="520"/>
      <c r="F12" s="549"/>
      <c r="G12" s="560"/>
      <c r="H12" s="562"/>
      <c r="I12" s="52" t="s">
        <v>203</v>
      </c>
      <c r="J12" s="72" t="s">
        <v>670</v>
      </c>
      <c r="K12" s="73" t="s">
        <v>671</v>
      </c>
      <c r="L12" s="100" t="s">
        <v>196</v>
      </c>
      <c r="M12" s="185" t="s">
        <v>367</v>
      </c>
      <c r="N12" s="185"/>
      <c r="O12" s="186"/>
      <c r="P12" s="185" t="s">
        <v>672</v>
      </c>
      <c r="Q12" s="185" t="s">
        <v>210</v>
      </c>
      <c r="R12" s="185">
        <v>2020</v>
      </c>
      <c r="S12" s="185"/>
      <c r="T12" s="185"/>
      <c r="U12" s="185"/>
      <c r="V12" s="185"/>
      <c r="W12" s="185"/>
    </row>
    <row r="13" spans="1:23" ht="45" customHeight="1" thickBot="1">
      <c r="A13" s="528"/>
      <c r="B13" s="516"/>
      <c r="C13" s="518"/>
      <c r="D13" s="518"/>
      <c r="E13" s="520"/>
      <c r="F13" s="550"/>
      <c r="G13" s="561"/>
      <c r="H13" s="563"/>
      <c r="I13" s="52" t="s">
        <v>238</v>
      </c>
      <c r="J13" s="72" t="s">
        <v>673</v>
      </c>
      <c r="K13" s="73" t="s">
        <v>674</v>
      </c>
      <c r="L13" s="101" t="s">
        <v>229</v>
      </c>
      <c r="M13" s="185" t="s">
        <v>373</v>
      </c>
      <c r="N13" s="185" t="s">
        <v>367</v>
      </c>
      <c r="O13" s="186"/>
      <c r="P13" s="185" t="s">
        <v>675</v>
      </c>
      <c r="Q13" s="185" t="s">
        <v>210</v>
      </c>
      <c r="R13" s="185">
        <v>2019</v>
      </c>
      <c r="S13" s="185"/>
      <c r="T13" s="185"/>
      <c r="U13" s="185"/>
      <c r="V13" s="185"/>
      <c r="W13" s="185"/>
    </row>
    <row r="14" spans="1:23" ht="54" customHeight="1" thickTop="1">
      <c r="A14" s="524" t="s">
        <v>676</v>
      </c>
      <c r="B14" s="512" t="s">
        <v>677</v>
      </c>
      <c r="C14" s="513"/>
      <c r="D14" s="513"/>
      <c r="E14" s="514"/>
      <c r="F14" s="547"/>
      <c r="G14" s="546"/>
      <c r="H14" s="54"/>
      <c r="I14" s="546"/>
      <c r="J14" s="546"/>
      <c r="K14" s="55"/>
      <c r="L14" s="102"/>
      <c r="M14" s="189"/>
      <c r="N14" s="189"/>
      <c r="O14" s="190"/>
      <c r="P14" s="189"/>
      <c r="Q14" s="189"/>
      <c r="R14" s="189"/>
      <c r="S14" s="189"/>
      <c r="T14" s="189"/>
      <c r="U14" s="189"/>
      <c r="V14" s="189"/>
      <c r="W14" s="189"/>
    </row>
    <row r="15" spans="1:23" ht="74.25" customHeight="1">
      <c r="A15" s="525"/>
      <c r="B15" s="535" t="s">
        <v>678</v>
      </c>
      <c r="C15" s="538" t="s">
        <v>679</v>
      </c>
      <c r="D15" s="538" t="s">
        <v>680</v>
      </c>
      <c r="E15" s="540" t="s">
        <v>681</v>
      </c>
      <c r="F15" s="542" t="s">
        <v>190</v>
      </c>
      <c r="G15" s="552" t="s">
        <v>682</v>
      </c>
      <c r="H15" s="551" t="s">
        <v>683</v>
      </c>
      <c r="I15" s="52" t="s">
        <v>193</v>
      </c>
      <c r="J15" s="72" t="s">
        <v>684</v>
      </c>
      <c r="K15" s="73" t="s">
        <v>685</v>
      </c>
      <c r="L15" s="100" t="s">
        <v>229</v>
      </c>
      <c r="M15" s="185" t="s">
        <v>362</v>
      </c>
      <c r="N15" s="191"/>
      <c r="O15" s="186" t="s">
        <v>686</v>
      </c>
      <c r="P15" s="185" t="s">
        <v>687</v>
      </c>
      <c r="Q15" s="185" t="s">
        <v>210</v>
      </c>
      <c r="R15" s="253">
        <v>2020</v>
      </c>
      <c r="S15" s="254">
        <v>2022</v>
      </c>
      <c r="T15" s="255">
        <v>0.5</v>
      </c>
      <c r="U15" s="255">
        <v>0.6</v>
      </c>
      <c r="V15" s="255">
        <v>0.8</v>
      </c>
      <c r="W15" s="254" t="s">
        <v>688</v>
      </c>
    </row>
    <row r="16" spans="1:23" ht="81.75" customHeight="1">
      <c r="A16" s="525"/>
      <c r="B16" s="535"/>
      <c r="C16" s="538"/>
      <c r="D16" s="538"/>
      <c r="E16" s="540"/>
      <c r="F16" s="542"/>
      <c r="G16" s="552"/>
      <c r="H16" s="551"/>
      <c r="I16" s="52" t="s">
        <v>203</v>
      </c>
      <c r="J16" s="72" t="s">
        <v>689</v>
      </c>
      <c r="K16" s="73" t="s">
        <v>690</v>
      </c>
      <c r="L16" s="100" t="s">
        <v>229</v>
      </c>
      <c r="M16" s="185" t="s">
        <v>362</v>
      </c>
      <c r="N16" s="185" t="s">
        <v>368</v>
      </c>
      <c r="O16" s="186" t="s">
        <v>691</v>
      </c>
      <c r="P16" s="185" t="s">
        <v>692</v>
      </c>
      <c r="Q16" s="185" t="s">
        <v>210</v>
      </c>
      <c r="R16" s="256">
        <v>2020</v>
      </c>
      <c r="S16" s="257">
        <v>2022</v>
      </c>
      <c r="T16" s="258">
        <v>0.4</v>
      </c>
      <c r="U16" s="258">
        <v>0.5</v>
      </c>
      <c r="V16" s="258">
        <v>0.6</v>
      </c>
      <c r="W16" s="257" t="s">
        <v>688</v>
      </c>
    </row>
    <row r="17" spans="1:23" ht="63" customHeight="1">
      <c r="A17" s="525"/>
      <c r="B17" s="535"/>
      <c r="C17" s="538"/>
      <c r="D17" s="538"/>
      <c r="E17" s="540"/>
      <c r="F17" s="542"/>
      <c r="G17" s="552"/>
      <c r="H17" s="551"/>
      <c r="I17" s="52" t="s">
        <v>238</v>
      </c>
      <c r="J17" s="72" t="s">
        <v>693</v>
      </c>
      <c r="K17" s="73" t="s">
        <v>694</v>
      </c>
      <c r="L17" s="100" t="s">
        <v>229</v>
      </c>
      <c r="M17" s="185" t="s">
        <v>362</v>
      </c>
      <c r="N17" s="191"/>
      <c r="O17" s="186" t="s">
        <v>695</v>
      </c>
      <c r="P17" s="185" t="s">
        <v>696</v>
      </c>
      <c r="Q17" s="185" t="s">
        <v>210</v>
      </c>
      <c r="R17" s="256">
        <v>2020</v>
      </c>
      <c r="S17" s="257">
        <v>2021</v>
      </c>
      <c r="T17" s="258">
        <v>0.8</v>
      </c>
      <c r="U17" s="258">
        <v>1</v>
      </c>
      <c r="V17" s="257" t="s">
        <v>688</v>
      </c>
      <c r="W17" s="257" t="s">
        <v>688</v>
      </c>
    </row>
    <row r="18" spans="1:23" ht="30.75" customHeight="1">
      <c r="A18" s="525"/>
      <c r="B18" s="535"/>
      <c r="C18" s="538"/>
      <c r="D18" s="538"/>
      <c r="E18" s="540"/>
      <c r="F18" s="542"/>
      <c r="G18" s="552"/>
      <c r="H18" s="551"/>
      <c r="I18" s="52" t="s">
        <v>243</v>
      </c>
      <c r="J18" s="72" t="s">
        <v>697</v>
      </c>
      <c r="K18" s="73" t="s">
        <v>698</v>
      </c>
      <c r="L18" s="100" t="s">
        <v>196</v>
      </c>
      <c r="M18" s="185" t="s">
        <v>362</v>
      </c>
      <c r="N18" s="185" t="s">
        <v>373</v>
      </c>
      <c r="O18" s="186"/>
      <c r="P18" s="185" t="s">
        <v>699</v>
      </c>
      <c r="Q18" s="185" t="s">
        <v>210</v>
      </c>
      <c r="R18" s="256">
        <v>2020</v>
      </c>
      <c r="S18" s="257">
        <v>2021</v>
      </c>
      <c r="T18" s="258">
        <v>0.4</v>
      </c>
      <c r="U18" s="258">
        <v>1</v>
      </c>
      <c r="V18" s="257" t="s">
        <v>688</v>
      </c>
      <c r="W18" s="257" t="s">
        <v>688</v>
      </c>
    </row>
    <row r="19" spans="1:23" ht="30.75" customHeight="1">
      <c r="A19" s="525"/>
      <c r="B19" s="535"/>
      <c r="C19" s="538"/>
      <c r="D19" s="538"/>
      <c r="E19" s="540"/>
      <c r="F19" s="542"/>
      <c r="G19" s="552"/>
      <c r="H19" s="551"/>
      <c r="I19" s="52" t="s">
        <v>247</v>
      </c>
      <c r="J19" s="72" t="s">
        <v>700</v>
      </c>
      <c r="K19" s="73" t="s">
        <v>701</v>
      </c>
      <c r="L19" s="100" t="s">
        <v>196</v>
      </c>
      <c r="M19" s="185" t="s">
        <v>362</v>
      </c>
      <c r="N19" s="185" t="s">
        <v>373</v>
      </c>
      <c r="O19" s="186" t="s">
        <v>702</v>
      </c>
      <c r="P19" s="185" t="s">
        <v>703</v>
      </c>
      <c r="Q19" s="185" t="s">
        <v>210</v>
      </c>
      <c r="R19" s="256">
        <v>2020</v>
      </c>
      <c r="S19" s="257">
        <v>2022</v>
      </c>
      <c r="T19" s="258">
        <v>0.1</v>
      </c>
      <c r="U19" s="258">
        <v>0.2</v>
      </c>
      <c r="V19" s="258">
        <v>0.3</v>
      </c>
      <c r="W19" s="257" t="s">
        <v>688</v>
      </c>
    </row>
    <row r="20" spans="1:23" ht="36">
      <c r="A20" s="525"/>
      <c r="B20" s="535"/>
      <c r="C20" s="538"/>
      <c r="D20" s="538"/>
      <c r="E20" s="540"/>
      <c r="F20" s="542"/>
      <c r="G20" s="552"/>
      <c r="H20" s="551"/>
      <c r="I20" s="52" t="s">
        <v>252</v>
      </c>
      <c r="J20" s="72" t="s">
        <v>704</v>
      </c>
      <c r="K20" s="73" t="s">
        <v>705</v>
      </c>
      <c r="L20" s="100" t="s">
        <v>206</v>
      </c>
      <c r="M20" s="185" t="s">
        <v>362</v>
      </c>
      <c r="N20" s="185" t="s">
        <v>706</v>
      </c>
      <c r="O20" s="186"/>
      <c r="P20" s="185" t="s">
        <v>707</v>
      </c>
      <c r="Q20" s="185" t="s">
        <v>210</v>
      </c>
      <c r="R20" s="265">
        <v>2021</v>
      </c>
      <c r="S20" s="162"/>
      <c r="T20" s="185"/>
      <c r="U20" s="185"/>
      <c r="V20" s="185"/>
      <c r="W20" s="185"/>
    </row>
    <row r="21" spans="1:23" ht="112.5" customHeight="1">
      <c r="A21" s="525"/>
      <c r="B21" s="536"/>
      <c r="C21" s="538"/>
      <c r="D21" s="538"/>
      <c r="E21" s="540"/>
      <c r="F21" s="542" t="s">
        <v>211</v>
      </c>
      <c r="G21" s="552" t="s">
        <v>708</v>
      </c>
      <c r="H21" s="551" t="s">
        <v>709</v>
      </c>
      <c r="I21" s="52" t="s">
        <v>193</v>
      </c>
      <c r="J21" s="72" t="s">
        <v>710</v>
      </c>
      <c r="K21" s="73" t="s">
        <v>711</v>
      </c>
      <c r="L21" s="100" t="s">
        <v>229</v>
      </c>
      <c r="M21" s="185" t="s">
        <v>368</v>
      </c>
      <c r="N21" s="185" t="s">
        <v>712</v>
      </c>
      <c r="O21" s="186" t="s">
        <v>713</v>
      </c>
      <c r="P21" s="185" t="s">
        <v>714</v>
      </c>
      <c r="Q21" s="185" t="s">
        <v>237</v>
      </c>
      <c r="R21" s="185">
        <v>2019</v>
      </c>
      <c r="S21" s="185"/>
      <c r="T21" s="185"/>
      <c r="U21" s="185"/>
      <c r="V21" s="185"/>
      <c r="W21" s="185"/>
    </row>
    <row r="22" spans="1:23" ht="46.5" customHeight="1" thickBot="1">
      <c r="A22" s="526"/>
      <c r="B22" s="537"/>
      <c r="C22" s="539"/>
      <c r="D22" s="539"/>
      <c r="E22" s="541"/>
      <c r="F22" s="543"/>
      <c r="G22" s="556"/>
      <c r="H22" s="557"/>
      <c r="I22" s="56" t="s">
        <v>203</v>
      </c>
      <c r="J22" s="75" t="s">
        <v>715</v>
      </c>
      <c r="K22" s="76" t="s">
        <v>716</v>
      </c>
      <c r="L22" s="101" t="s">
        <v>229</v>
      </c>
      <c r="M22" s="185" t="s">
        <v>717</v>
      </c>
      <c r="N22" s="185" t="s">
        <v>368</v>
      </c>
      <c r="O22" s="186"/>
      <c r="P22" s="185" t="s">
        <v>718</v>
      </c>
      <c r="Q22" s="185" t="s">
        <v>237</v>
      </c>
      <c r="R22" s="185">
        <v>2019</v>
      </c>
      <c r="S22" s="185"/>
      <c r="T22" s="185"/>
      <c r="U22" s="185"/>
      <c r="V22" s="185"/>
      <c r="W22" s="185"/>
    </row>
    <row r="23" spans="1:23" ht="39" customHeight="1" thickTop="1">
      <c r="A23" s="521" t="s">
        <v>719</v>
      </c>
      <c r="B23" s="512" t="s">
        <v>720</v>
      </c>
      <c r="C23" s="513"/>
      <c r="D23" s="513"/>
      <c r="E23" s="514"/>
      <c r="F23" s="555"/>
      <c r="G23" s="546"/>
      <c r="H23" s="54"/>
      <c r="I23" s="546"/>
      <c r="J23" s="546"/>
      <c r="K23" s="55"/>
      <c r="L23" s="102"/>
      <c r="M23" s="189"/>
      <c r="N23" s="189"/>
      <c r="O23" s="190"/>
      <c r="P23" s="189"/>
      <c r="Q23" s="189"/>
      <c r="R23" s="189"/>
      <c r="S23" s="189"/>
      <c r="T23" s="189"/>
      <c r="U23" s="189"/>
      <c r="V23" s="189"/>
      <c r="W23" s="189"/>
    </row>
    <row r="24" spans="1:23" ht="48">
      <c r="A24" s="522"/>
      <c r="B24" s="529">
        <v>5</v>
      </c>
      <c r="C24" s="531">
        <v>10</v>
      </c>
      <c r="D24" s="531">
        <v>25</v>
      </c>
      <c r="E24" s="533">
        <v>50</v>
      </c>
      <c r="F24" s="544" t="s">
        <v>190</v>
      </c>
      <c r="G24" s="552" t="s">
        <v>721</v>
      </c>
      <c r="H24" s="551" t="s">
        <v>722</v>
      </c>
      <c r="I24" s="52" t="s">
        <v>193</v>
      </c>
      <c r="J24" s="72" t="s">
        <v>723</v>
      </c>
      <c r="K24" s="73" t="s">
        <v>724</v>
      </c>
      <c r="L24" s="100" t="s">
        <v>206</v>
      </c>
      <c r="M24" s="185" t="s">
        <v>725</v>
      </c>
      <c r="N24" s="185" t="s">
        <v>726</v>
      </c>
      <c r="O24" s="186" t="s">
        <v>727</v>
      </c>
      <c r="P24" s="185" t="s">
        <v>728</v>
      </c>
      <c r="Q24" s="185" t="s">
        <v>210</v>
      </c>
      <c r="R24" s="265">
        <v>2023</v>
      </c>
      <c r="S24" s="185"/>
      <c r="T24" s="185"/>
      <c r="U24" s="185"/>
      <c r="V24" s="185"/>
      <c r="W24" s="185"/>
    </row>
    <row r="25" spans="1:23" ht="48">
      <c r="A25" s="522"/>
      <c r="B25" s="529"/>
      <c r="C25" s="531"/>
      <c r="D25" s="531"/>
      <c r="E25" s="533"/>
      <c r="F25" s="544"/>
      <c r="G25" s="552"/>
      <c r="H25" s="551"/>
      <c r="I25" s="52" t="s">
        <v>203</v>
      </c>
      <c r="J25" s="72" t="s">
        <v>729</v>
      </c>
      <c r="K25" s="73" t="s">
        <v>730</v>
      </c>
      <c r="L25" s="100" t="s">
        <v>206</v>
      </c>
      <c r="M25" s="185" t="s">
        <v>402</v>
      </c>
      <c r="N25" s="185" t="s">
        <v>731</v>
      </c>
      <c r="O25" s="186" t="s">
        <v>732</v>
      </c>
      <c r="P25" s="185" t="s">
        <v>733</v>
      </c>
      <c r="Q25" s="185" t="s">
        <v>210</v>
      </c>
      <c r="R25" s="185">
        <v>2020</v>
      </c>
      <c r="S25" s="185"/>
      <c r="T25" s="185" t="s">
        <v>734</v>
      </c>
      <c r="U25" s="185"/>
      <c r="V25" s="185"/>
      <c r="W25" s="185"/>
    </row>
    <row r="26" spans="1:23" ht="81" customHeight="1">
      <c r="A26" s="522"/>
      <c r="B26" s="529"/>
      <c r="C26" s="531"/>
      <c r="D26" s="531"/>
      <c r="E26" s="533"/>
      <c r="F26" s="544"/>
      <c r="G26" s="552"/>
      <c r="H26" s="551"/>
      <c r="I26" s="52" t="s">
        <v>238</v>
      </c>
      <c r="J26" s="72" t="s">
        <v>735</v>
      </c>
      <c r="K26" s="73" t="s">
        <v>736</v>
      </c>
      <c r="L26" s="100" t="s">
        <v>229</v>
      </c>
      <c r="M26" s="185" t="s">
        <v>216</v>
      </c>
      <c r="N26" s="185" t="s">
        <v>737</v>
      </c>
      <c r="O26" s="186" t="s">
        <v>738</v>
      </c>
      <c r="P26" s="185" t="s">
        <v>739</v>
      </c>
      <c r="Q26" s="185" t="s">
        <v>210</v>
      </c>
      <c r="R26" s="265">
        <v>2022</v>
      </c>
      <c r="S26" s="185">
        <v>2031</v>
      </c>
      <c r="T26" s="185"/>
      <c r="U26" s="185"/>
      <c r="V26" s="185">
        <v>0.1</v>
      </c>
      <c r="W26" s="185"/>
    </row>
    <row r="27" spans="1:23" ht="39.75" customHeight="1">
      <c r="A27" s="522"/>
      <c r="B27" s="529"/>
      <c r="C27" s="531"/>
      <c r="D27" s="531"/>
      <c r="E27" s="533"/>
      <c r="F27" s="544"/>
      <c r="G27" s="552"/>
      <c r="H27" s="551"/>
      <c r="I27" s="52" t="s">
        <v>243</v>
      </c>
      <c r="J27" s="72" t="s">
        <v>740</v>
      </c>
      <c r="K27" s="73" t="s">
        <v>741</v>
      </c>
      <c r="L27" s="100" t="s">
        <v>206</v>
      </c>
      <c r="M27" s="185" t="s">
        <v>373</v>
      </c>
      <c r="N27" s="185" t="s">
        <v>402</v>
      </c>
      <c r="O27" s="186" t="s">
        <v>742</v>
      </c>
      <c r="P27" s="185" t="s">
        <v>743</v>
      </c>
      <c r="Q27" s="185" t="s">
        <v>210</v>
      </c>
      <c r="R27" s="185">
        <v>2020</v>
      </c>
      <c r="S27" s="185"/>
      <c r="T27" s="185"/>
      <c r="U27" s="185"/>
      <c r="V27" s="185"/>
      <c r="W27" s="185"/>
    </row>
    <row r="28" spans="1:23" ht="39.75" customHeight="1" thickBot="1">
      <c r="A28" s="523"/>
      <c r="B28" s="530"/>
      <c r="C28" s="532"/>
      <c r="D28" s="532"/>
      <c r="E28" s="534"/>
      <c r="F28" s="545"/>
      <c r="G28" s="553"/>
      <c r="H28" s="554"/>
      <c r="I28" s="53" t="s">
        <v>247</v>
      </c>
      <c r="J28" s="77" t="s">
        <v>744</v>
      </c>
      <c r="K28" s="78" t="s">
        <v>745</v>
      </c>
      <c r="L28" s="100" t="s">
        <v>229</v>
      </c>
      <c r="M28" s="185" t="s">
        <v>402</v>
      </c>
      <c r="N28" s="185" t="s">
        <v>373</v>
      </c>
      <c r="O28" s="186" t="s">
        <v>746</v>
      </c>
      <c r="P28" s="185" t="s">
        <v>747</v>
      </c>
      <c r="Q28" s="185" t="s">
        <v>237</v>
      </c>
      <c r="R28" s="185">
        <v>2020</v>
      </c>
      <c r="S28" s="185"/>
      <c r="T28" s="185">
        <v>5</v>
      </c>
      <c r="U28" s="185"/>
      <c r="V28" s="185"/>
      <c r="W28" s="185"/>
    </row>
    <row r="29" spans="1:23" ht="15.75" thickTop="1">
      <c r="A29" s="21"/>
      <c r="L29" s="142">
        <f>SUBTOTAL(3,L2:L28)</f>
        <v>24</v>
      </c>
      <c r="M29" s="58"/>
    </row>
    <row r="30" spans="1:23">
      <c r="A30" s="431" t="str">
        <f>SENSIBILI!A43</f>
        <v>LEGENDA Colonna L dei Fogli: SENSIBILI, RESILIENTI, INNOVATORI</v>
      </c>
      <c r="B30" s="432"/>
      <c r="C30" s="432"/>
      <c r="D30" s="432"/>
      <c r="E30" s="432"/>
    </row>
    <row r="31" spans="1:23">
      <c r="A31" s="107" t="s">
        <v>206</v>
      </c>
      <c r="B31" s="110" t="s">
        <v>390</v>
      </c>
      <c r="C31" s="106"/>
      <c r="D31" s="106"/>
      <c r="E31" s="106"/>
      <c r="M31" s="58"/>
    </row>
    <row r="32" spans="1:23">
      <c r="A32" s="108" t="s">
        <v>229</v>
      </c>
      <c r="B32" s="110" t="s">
        <v>391</v>
      </c>
      <c r="C32" s="106"/>
      <c r="D32" s="106"/>
      <c r="E32" s="106"/>
    </row>
    <row r="33" spans="1:13" ht="15.75" thickBot="1">
      <c r="A33" s="109" t="s">
        <v>196</v>
      </c>
      <c r="B33" s="110" t="s">
        <v>392</v>
      </c>
      <c r="C33" s="106"/>
      <c r="D33" s="106"/>
      <c r="E33" s="106"/>
      <c r="M33" s="58"/>
    </row>
    <row r="38" spans="1:13">
      <c r="A38" s="21"/>
      <c r="B38" s="21"/>
    </row>
  </sheetData>
  <sheetProtection algorithmName="SHA-512" hashValue="VAiACNfFTRtT6RlfVJqdDqyWZkNh9MwVv/oSqWU7h3D4+k00/zC1sQRyjytmhDku7TD+gpo9zqeGIzwzeB73Ew==" saltValue="qlRQi5Dp8xuR4ehwuVhemA==" spinCount="100000" sheet="1" objects="1" scenarios="1" formatCells="0" formatColumns="0" formatRows="0" insertColumns="0" insertRows="0" autoFilter="0"/>
  <autoFilter ref="B1:W33" xr:uid="{647FF96C-2C0F-4399-9DEC-90B94F133EFA}">
    <filterColumn colId="4" showButton="0"/>
    <filterColumn colId="7" showButton="0"/>
  </autoFilter>
  <mergeCells count="42">
    <mergeCell ref="F1:G1"/>
    <mergeCell ref="I1:J1"/>
    <mergeCell ref="F2:G2"/>
    <mergeCell ref="I2:J2"/>
    <mergeCell ref="G11:G13"/>
    <mergeCell ref="H11:H13"/>
    <mergeCell ref="G3:G10"/>
    <mergeCell ref="F24:F28"/>
    <mergeCell ref="I23:J23"/>
    <mergeCell ref="F14:G14"/>
    <mergeCell ref="F3:F10"/>
    <mergeCell ref="F11:F13"/>
    <mergeCell ref="H3:H10"/>
    <mergeCell ref="G24:G28"/>
    <mergeCell ref="H24:H28"/>
    <mergeCell ref="F23:G23"/>
    <mergeCell ref="I14:J14"/>
    <mergeCell ref="G15:G20"/>
    <mergeCell ref="H15:H20"/>
    <mergeCell ref="G21:G22"/>
    <mergeCell ref="H21:H22"/>
    <mergeCell ref="C15:C22"/>
    <mergeCell ref="D15:D22"/>
    <mergeCell ref="E15:E22"/>
    <mergeCell ref="F15:F20"/>
    <mergeCell ref="F21:F22"/>
    <mergeCell ref="B14:E14"/>
    <mergeCell ref="A30:E30"/>
    <mergeCell ref="B3:B13"/>
    <mergeCell ref="C3:C13"/>
    <mergeCell ref="D3:D13"/>
    <mergeCell ref="E3:E13"/>
    <mergeCell ref="A23:A28"/>
    <mergeCell ref="A14:A22"/>
    <mergeCell ref="A2:A13"/>
    <mergeCell ref="B2:E2"/>
    <mergeCell ref="B24:B28"/>
    <mergeCell ref="C24:C28"/>
    <mergeCell ref="D24:D28"/>
    <mergeCell ref="E24:E28"/>
    <mergeCell ref="B23:E23"/>
    <mergeCell ref="B15:B22"/>
  </mergeCells>
  <conditionalFormatting sqref="L1:L28 L30:L1048576">
    <cfRule type="cellIs" dxfId="8" priority="7" operator="equal">
      <formula>$A$33</formula>
    </cfRule>
    <cfRule type="cellIs" dxfId="7" priority="8" operator="equal">
      <formula>$A$32</formula>
    </cfRule>
    <cfRule type="cellIs" dxfId="6" priority="9" operator="equal">
      <formula>$A$31</formula>
    </cfRule>
  </conditionalFormatting>
  <conditionalFormatting sqref="L29">
    <cfRule type="cellIs" dxfId="5" priority="1" operator="equal">
      <formula>$A$46</formula>
    </cfRule>
    <cfRule type="cellIs" dxfId="4" priority="2" operator="equal">
      <formula>$A$45</formula>
    </cfRule>
    <cfRule type="cellIs" dxfId="3" priority="3" operator="equal">
      <formula>$A$44</formula>
    </cfRule>
  </conditionalFormatting>
  <conditionalFormatting sqref="R1:W1">
    <cfRule type="cellIs" dxfId="2" priority="4" operator="equal">
      <formula>$A$33</formula>
    </cfRule>
    <cfRule type="cellIs" dxfId="1" priority="5" operator="equal">
      <formula>$A$32</formula>
    </cfRule>
    <cfRule type="cellIs" dxfId="0" priority="6" operator="equal">
      <formula>$A$31</formula>
    </cfRule>
  </conditionalFormatting>
  <dataValidations count="1">
    <dataValidation type="list" allowBlank="1" showInputMessage="1" showErrorMessage="1" sqref="L30:L1048576 L2:L28" xr:uid="{FAEEE8B5-4FBF-441B-8C91-520441344E9E}">
      <formula1>$A$31:$A$33</formula1>
    </dataValidation>
  </dataValidations>
  <pageMargins left="0.70866141732283472" right="0.70866141732283472" top="0.74803149606299213" bottom="0.74803149606299213" header="0.31496062992125984" footer="0.31496062992125984"/>
  <pageSetup paperSize="8" scale="41" orientation="landscape" r:id="rId1"/>
  <headerFooter>
    <oddHeader>&amp;F</oddHeader>
    <oddFooter>Pagina &amp;P di &amp;N</oddFooter>
  </headerFooter>
  <ignoredErrors>
    <ignoredError sqref="C15:E20 C21:E22"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3FD6-EA22-43A3-BF38-4BB33A4A25B2}">
  <sheetPr>
    <tabColor rgb="FFFF99FF"/>
    <pageSetUpPr fitToPage="1"/>
  </sheetPr>
  <dimension ref="A1:Q4"/>
  <sheetViews>
    <sheetView zoomScale="80" zoomScaleNormal="80" workbookViewId="0">
      <pane ySplit="1" topLeftCell="A2" activePane="bottomLeft" state="frozen"/>
      <selection activeCell="L18" sqref="L18"/>
      <selection pane="bottomLeft" activeCell="L18" sqref="L18"/>
    </sheetView>
  </sheetViews>
  <sheetFormatPr defaultColWidth="8.85546875" defaultRowHeight="15"/>
  <cols>
    <col min="1" max="1" width="16.28515625" style="9" customWidth="1"/>
    <col min="2" max="2" width="20.140625" style="1" customWidth="1"/>
    <col min="3" max="3" width="17.42578125" style="1" customWidth="1"/>
    <col min="4" max="4" width="24" style="1" customWidth="1"/>
    <col min="5" max="5" width="38.28515625" style="243" customWidth="1"/>
    <col min="6" max="6" width="30.42578125" style="268" customWidth="1"/>
    <col min="7" max="7" width="52.42578125" style="1" customWidth="1"/>
    <col min="8" max="8" width="24.140625" style="8" customWidth="1"/>
    <col min="9" max="9" width="29.5703125" style="8" customWidth="1"/>
    <col min="10" max="10" width="53.5703125" style="267" customWidth="1"/>
    <col min="11" max="11" width="20.140625" style="1" customWidth="1"/>
    <col min="12" max="12" width="20.7109375" style="275" customWidth="1"/>
    <col min="13" max="13" width="31" style="1" customWidth="1"/>
    <col min="14" max="14" width="24" style="1" customWidth="1"/>
    <col min="15" max="15" width="18.5703125" style="23" customWidth="1"/>
    <col min="16" max="16" width="18.28515625" style="8" customWidth="1"/>
    <col min="17" max="17" width="21.28515625" style="8" customWidth="1"/>
    <col min="18" max="16384" width="8.85546875" style="1"/>
  </cols>
  <sheetData>
    <row r="1" spans="1:17" ht="45">
      <c r="A1" s="242" t="s">
        <v>1</v>
      </c>
      <c r="B1" s="151" t="s">
        <v>748</v>
      </c>
      <c r="C1" s="151" t="s">
        <v>749</v>
      </c>
      <c r="D1" s="151" t="s">
        <v>4</v>
      </c>
      <c r="E1" s="151" t="s">
        <v>5</v>
      </c>
      <c r="F1" s="151" t="s">
        <v>750</v>
      </c>
      <c r="G1" s="151" t="s">
        <v>7</v>
      </c>
      <c r="H1" s="151" t="s">
        <v>8</v>
      </c>
      <c r="I1" s="151" t="s">
        <v>9</v>
      </c>
      <c r="J1" s="151" t="s">
        <v>10</v>
      </c>
      <c r="K1" s="151" t="s">
        <v>11</v>
      </c>
      <c r="L1" s="274" t="s">
        <v>751</v>
      </c>
      <c r="M1" s="260" t="s">
        <v>12</v>
      </c>
      <c r="N1" s="260" t="s">
        <v>13</v>
      </c>
      <c r="O1" s="242" t="s">
        <v>752</v>
      </c>
      <c r="P1" s="242" t="s">
        <v>753</v>
      </c>
      <c r="Q1" s="242" t="s">
        <v>754</v>
      </c>
    </row>
    <row r="2" spans="1:17" ht="45">
      <c r="A2" s="336" t="s">
        <v>53</v>
      </c>
      <c r="B2" s="289" t="s">
        <v>159</v>
      </c>
      <c r="C2" s="289" t="s">
        <v>16</v>
      </c>
      <c r="D2" s="215" t="s">
        <v>161</v>
      </c>
      <c r="E2" s="215" t="s">
        <v>161</v>
      </c>
      <c r="F2" s="259" t="s">
        <v>58</v>
      </c>
      <c r="G2" s="317" t="s">
        <v>755</v>
      </c>
      <c r="H2" s="289" t="s">
        <v>161</v>
      </c>
      <c r="I2" s="289" t="s">
        <v>161</v>
      </c>
      <c r="J2" s="266" t="s">
        <v>756</v>
      </c>
      <c r="K2" s="218">
        <v>44012</v>
      </c>
      <c r="L2" s="352"/>
      <c r="M2" s="215"/>
      <c r="N2" s="215"/>
      <c r="O2" s="219"/>
      <c r="P2" s="219"/>
      <c r="Q2" s="219"/>
    </row>
    <row r="3" spans="1:17" ht="56.25" customHeight="1">
      <c r="A3" s="336" t="s">
        <v>757</v>
      </c>
      <c r="B3" s="289" t="s">
        <v>159</v>
      </c>
      <c r="C3" s="289" t="s">
        <v>103</v>
      </c>
      <c r="D3" s="215" t="s">
        <v>161</v>
      </c>
      <c r="E3" s="215" t="s">
        <v>161</v>
      </c>
      <c r="F3" s="259" t="s">
        <v>104</v>
      </c>
      <c r="G3" s="340" t="s">
        <v>758</v>
      </c>
      <c r="H3" s="215" t="s">
        <v>161</v>
      </c>
      <c r="I3" s="215" t="s">
        <v>161</v>
      </c>
      <c r="J3" s="266" t="s">
        <v>759</v>
      </c>
      <c r="K3" s="218">
        <v>44196</v>
      </c>
      <c r="L3" s="339"/>
      <c r="M3" s="338"/>
      <c r="N3" s="338"/>
      <c r="O3" s="219"/>
      <c r="P3" s="219"/>
      <c r="Q3" s="219"/>
    </row>
    <row r="4" spans="1:17" ht="63" customHeight="1">
      <c r="A4" s="336" t="s">
        <v>760</v>
      </c>
      <c r="B4" s="289" t="s">
        <v>159</v>
      </c>
      <c r="C4" s="289" t="s">
        <v>103</v>
      </c>
      <c r="D4" s="215" t="s">
        <v>161</v>
      </c>
      <c r="E4" s="215" t="s">
        <v>161</v>
      </c>
      <c r="F4" s="259" t="s">
        <v>113</v>
      </c>
      <c r="G4" s="290" t="s">
        <v>761</v>
      </c>
      <c r="H4" s="289" t="s">
        <v>161</v>
      </c>
      <c r="I4" s="289" t="s">
        <v>161</v>
      </c>
      <c r="J4" s="266" t="s">
        <v>762</v>
      </c>
      <c r="K4" s="337">
        <v>44196</v>
      </c>
      <c r="L4" s="353"/>
      <c r="M4" s="289"/>
      <c r="N4" s="289"/>
      <c r="O4" s="219"/>
      <c r="P4" s="219"/>
      <c r="Q4" s="219"/>
    </row>
  </sheetData>
  <autoFilter ref="A1:Q6" xr:uid="{0D7B76C3-AB06-4D74-96E3-E3D2A28E52E8}"/>
  <pageMargins left="0.7" right="0.7" top="0.75" bottom="0.75" header="0.3" footer="0.3"/>
  <pageSetup paperSize="8"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D8E0-E447-4C73-875F-26E77E63600B}">
  <sheetPr>
    <tabColor rgb="FFFF99FF"/>
  </sheetPr>
  <dimension ref="A1:BN273"/>
  <sheetViews>
    <sheetView zoomScale="90" zoomScaleNormal="90" workbookViewId="0">
      <selection activeCell="L18" sqref="L18"/>
    </sheetView>
  </sheetViews>
  <sheetFormatPr defaultColWidth="9.140625" defaultRowHeight="12.75"/>
  <cols>
    <col min="1" max="1" width="41.7109375" style="325" customWidth="1"/>
    <col min="2" max="3" width="35.28515625" style="325" customWidth="1"/>
    <col min="4" max="4" width="56.7109375" style="325" customWidth="1"/>
    <col min="5" max="5" width="38.42578125" style="325" customWidth="1"/>
    <col min="6" max="16384" width="9.140625" style="325"/>
  </cols>
  <sheetData>
    <row r="1" spans="1:66" ht="33.75" customHeight="1">
      <c r="A1" s="344" t="s">
        <v>7</v>
      </c>
      <c r="B1" s="345" t="s">
        <v>763</v>
      </c>
      <c r="C1" s="345" t="s">
        <v>764</v>
      </c>
      <c r="D1" s="564"/>
      <c r="E1" s="565"/>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row>
    <row r="2" spans="1:66" s="324" customFormat="1" ht="82.5" customHeight="1">
      <c r="A2" s="310" t="s">
        <v>765</v>
      </c>
      <c r="B2" s="331" t="s">
        <v>766</v>
      </c>
      <c r="C2" s="331" t="s">
        <v>767</v>
      </c>
      <c r="D2" s="347" t="s">
        <v>768</v>
      </c>
      <c r="E2" s="346" t="s">
        <v>769</v>
      </c>
      <c r="G2" s="326"/>
      <c r="H2" s="327"/>
      <c r="I2" s="326"/>
      <c r="J2" s="296"/>
      <c r="K2" s="326"/>
      <c r="L2" s="296"/>
      <c r="M2" s="327"/>
      <c r="N2" s="328"/>
      <c r="O2" s="327"/>
      <c r="P2" s="328"/>
      <c r="Q2" s="297"/>
      <c r="R2" s="329"/>
      <c r="S2" s="329"/>
      <c r="T2" s="330"/>
    </row>
    <row r="3" spans="1:66" s="13" customFormat="1" ht="49.5" customHeight="1">
      <c r="A3" s="309" t="s">
        <v>770</v>
      </c>
      <c r="B3" s="343" t="s">
        <v>771</v>
      </c>
      <c r="C3" s="343" t="s">
        <v>20</v>
      </c>
      <c r="D3" s="309" t="s">
        <v>772</v>
      </c>
      <c r="E3" s="348" t="s">
        <v>773</v>
      </c>
    </row>
    <row r="4" spans="1:66" s="13" customFormat="1" ht="49.5" customHeight="1">
      <c r="A4" s="309" t="s">
        <v>774</v>
      </c>
      <c r="B4" s="343" t="s">
        <v>775</v>
      </c>
      <c r="C4" s="343" t="s">
        <v>20</v>
      </c>
      <c r="D4" s="309" t="s">
        <v>772</v>
      </c>
      <c r="E4" s="348" t="s">
        <v>776</v>
      </c>
    </row>
    <row r="5" spans="1:66" s="324" customFormat="1"/>
    <row r="6" spans="1:66" s="324" customFormat="1" ht="30.75" customHeight="1">
      <c r="A6" s="309" t="s">
        <v>777</v>
      </c>
      <c r="B6" s="343" t="s">
        <v>778</v>
      </c>
      <c r="C6" s="343" t="s">
        <v>20</v>
      </c>
      <c r="D6" s="309" t="s">
        <v>779</v>
      </c>
      <c r="E6" s="349" t="s">
        <v>780</v>
      </c>
    </row>
    <row r="7" spans="1:66" s="324" customFormat="1"/>
    <row r="8" spans="1:66" s="324" customFormat="1"/>
    <row r="9" spans="1:66" s="324" customFormat="1"/>
    <row r="10" spans="1:66" s="324" customFormat="1"/>
    <row r="11" spans="1:66" s="324" customFormat="1"/>
    <row r="12" spans="1:66" s="324" customFormat="1"/>
    <row r="13" spans="1:66" s="324" customFormat="1"/>
    <row r="14" spans="1:66" s="324" customFormat="1"/>
    <row r="15" spans="1:66" s="324" customFormat="1"/>
    <row r="16" spans="1:66" s="324" customFormat="1"/>
    <row r="17" spans="1:16" s="324" customFormat="1">
      <c r="A17" s="368" t="s">
        <v>781</v>
      </c>
    </row>
    <row r="18" spans="1:16" s="7" customFormat="1" ht="60">
      <c r="A18" s="355" t="s">
        <v>322</v>
      </c>
      <c r="B18" s="312" t="s">
        <v>321</v>
      </c>
      <c r="C18" s="341" t="s">
        <v>782</v>
      </c>
      <c r="D18" s="313" t="s">
        <v>324</v>
      </c>
      <c r="E18" s="266" t="s">
        <v>783</v>
      </c>
      <c r="F18" s="324"/>
    </row>
    <row r="19" spans="1:16" s="342" customFormat="1" ht="37.5" customHeight="1">
      <c r="A19" s="355" t="s">
        <v>643</v>
      </c>
      <c r="B19" s="312" t="s">
        <v>642</v>
      </c>
      <c r="C19" s="341" t="s">
        <v>784</v>
      </c>
      <c r="D19" s="313" t="s">
        <v>645</v>
      </c>
      <c r="E19" s="266" t="s">
        <v>785</v>
      </c>
      <c r="F19" s="324"/>
    </row>
    <row r="20" spans="1:16" s="324" customFormat="1"/>
    <row r="21" spans="1:16" s="324" customFormat="1">
      <c r="A21" s="368" t="s">
        <v>786</v>
      </c>
    </row>
    <row r="22" spans="1:16" s="4" customFormat="1" ht="34.5" customHeight="1">
      <c r="A22" s="302" t="s">
        <v>787</v>
      </c>
      <c r="B22" s="117" t="s">
        <v>788</v>
      </c>
      <c r="C22" s="369" t="s">
        <v>789</v>
      </c>
      <c r="D22" s="115" t="s">
        <v>790</v>
      </c>
      <c r="E22" s="370" t="s">
        <v>791</v>
      </c>
      <c r="G22" s="324"/>
      <c r="I22" s="324"/>
    </row>
    <row r="23" spans="1:16" s="324" customFormat="1"/>
    <row r="24" spans="1:16" s="324" customFormat="1"/>
    <row r="25" spans="1:16" s="324" customFormat="1">
      <c r="A25" s="371" t="s">
        <v>792</v>
      </c>
    </row>
    <row r="26" spans="1:16" s="7" customFormat="1" ht="52.15" customHeight="1">
      <c r="A26" s="335" t="s">
        <v>793</v>
      </c>
      <c r="B26" s="293"/>
      <c r="C26" s="293"/>
      <c r="D26" s="311" t="s">
        <v>794</v>
      </c>
      <c r="E26" s="324"/>
      <c r="F26" s="324"/>
      <c r="G26" s="324"/>
      <c r="H26" s="324"/>
      <c r="I26" s="324"/>
      <c r="J26" s="324"/>
      <c r="K26" s="324"/>
      <c r="L26" s="324"/>
      <c r="M26" s="324"/>
      <c r="N26" s="324"/>
      <c r="O26" s="324"/>
      <c r="P26" s="324"/>
    </row>
    <row r="27" spans="1:16" s="324" customFormat="1"/>
    <row r="28" spans="1:16" s="324" customFormat="1"/>
    <row r="29" spans="1:16" s="324" customFormat="1"/>
    <row r="30" spans="1:16" s="324" customFormat="1"/>
    <row r="31" spans="1:16" s="324" customFormat="1"/>
    <row r="32" spans="1:16" s="324" customFormat="1"/>
    <row r="33" s="324" customFormat="1"/>
    <row r="34" s="324" customFormat="1"/>
    <row r="35" s="324" customFormat="1"/>
    <row r="36" s="324" customFormat="1"/>
    <row r="37" s="324" customFormat="1"/>
    <row r="38" s="324" customFormat="1"/>
    <row r="39" s="324" customFormat="1"/>
    <row r="40" s="324" customFormat="1"/>
    <row r="41" s="324" customFormat="1"/>
    <row r="42" s="324" customFormat="1"/>
    <row r="43" s="324" customFormat="1"/>
    <row r="44" s="324" customFormat="1"/>
    <row r="45" s="324" customFormat="1"/>
    <row r="46" s="324" customFormat="1"/>
    <row r="47" s="324" customFormat="1"/>
    <row r="48" s="324" customFormat="1"/>
    <row r="49" s="324" customFormat="1"/>
    <row r="50" s="324" customFormat="1"/>
    <row r="51" s="324" customFormat="1"/>
    <row r="52" s="324" customFormat="1"/>
    <row r="53" s="324" customFormat="1"/>
    <row r="54" s="324" customFormat="1"/>
    <row r="55" s="324" customFormat="1"/>
    <row r="56" s="324" customFormat="1"/>
    <row r="57" s="324" customFormat="1"/>
    <row r="58" s="324" customFormat="1"/>
    <row r="59" s="324" customFormat="1"/>
    <row r="60" s="324" customFormat="1"/>
    <row r="61" s="324" customFormat="1"/>
    <row r="62" s="324" customFormat="1"/>
    <row r="63" s="324" customFormat="1"/>
    <row r="64" s="324" customFormat="1"/>
    <row r="65" s="324" customFormat="1"/>
    <row r="66" s="324" customFormat="1"/>
    <row r="67" s="324" customFormat="1"/>
    <row r="68" s="324" customFormat="1"/>
    <row r="69" s="324" customFormat="1"/>
    <row r="70" s="324" customFormat="1"/>
    <row r="71" s="324" customFormat="1"/>
    <row r="72" s="324" customFormat="1"/>
    <row r="73" s="324" customFormat="1"/>
    <row r="74" s="324" customFormat="1"/>
    <row r="75" s="324" customFormat="1"/>
    <row r="76" s="324" customFormat="1"/>
    <row r="77" s="324" customFormat="1"/>
    <row r="78" s="324" customFormat="1"/>
    <row r="79" s="324" customFormat="1"/>
    <row r="80" s="324" customFormat="1"/>
    <row r="81" s="324" customFormat="1"/>
    <row r="82" s="324" customFormat="1"/>
    <row r="83" s="324" customFormat="1"/>
    <row r="84" s="324" customFormat="1"/>
    <row r="85" s="324" customFormat="1"/>
    <row r="86" s="324" customFormat="1"/>
    <row r="87" s="324" customFormat="1"/>
    <row r="88" s="324" customFormat="1"/>
    <row r="89" s="324" customFormat="1"/>
    <row r="90" s="324" customFormat="1"/>
    <row r="91" s="324" customFormat="1"/>
    <row r="92" s="324" customFormat="1"/>
    <row r="93" s="324" customFormat="1"/>
    <row r="94" s="324" customFormat="1"/>
    <row r="95" s="324" customFormat="1"/>
    <row r="96" s="324" customFormat="1"/>
    <row r="97" s="324" customFormat="1"/>
    <row r="98" s="324" customFormat="1"/>
    <row r="99" s="324" customFormat="1"/>
    <row r="100" s="324" customFormat="1"/>
    <row r="101" s="324" customFormat="1"/>
    <row r="102" s="324" customFormat="1"/>
    <row r="103" s="324" customFormat="1"/>
    <row r="104" s="324" customFormat="1"/>
    <row r="105" s="324" customFormat="1"/>
    <row r="106" s="324" customFormat="1"/>
    <row r="107" s="324" customFormat="1"/>
    <row r="108" s="324" customFormat="1"/>
    <row r="109" s="324" customFormat="1"/>
    <row r="110" s="324" customFormat="1"/>
    <row r="111" s="324" customFormat="1"/>
    <row r="112" s="324" customFormat="1"/>
    <row r="113" s="324" customFormat="1"/>
    <row r="114" s="324" customFormat="1"/>
    <row r="115" s="324" customFormat="1"/>
    <row r="116" s="324" customFormat="1"/>
    <row r="117" s="324" customFormat="1"/>
    <row r="118" s="324" customFormat="1"/>
    <row r="119" s="324" customFormat="1"/>
    <row r="120" s="324" customFormat="1"/>
    <row r="121" s="324" customFormat="1"/>
    <row r="122" s="324" customFormat="1"/>
    <row r="123" s="324" customFormat="1"/>
    <row r="124" s="324" customFormat="1"/>
    <row r="125" s="324" customFormat="1"/>
    <row r="126" s="324" customFormat="1"/>
    <row r="127" s="324" customFormat="1"/>
    <row r="128" s="324" customFormat="1"/>
    <row r="129" s="324" customFormat="1"/>
    <row r="130" s="324" customFormat="1"/>
    <row r="131" s="324" customFormat="1"/>
    <row r="132" s="324" customFormat="1"/>
    <row r="133" s="324" customFormat="1"/>
    <row r="134" s="324" customFormat="1"/>
    <row r="135" s="324" customFormat="1"/>
    <row r="136" s="324" customFormat="1"/>
    <row r="137" s="324" customFormat="1"/>
    <row r="138" s="324" customFormat="1"/>
    <row r="139" s="324" customFormat="1"/>
    <row r="140" s="324" customFormat="1"/>
    <row r="141" s="324" customFormat="1"/>
    <row r="142" s="324" customFormat="1"/>
    <row r="143" s="324" customFormat="1"/>
    <row r="144" s="324" customFormat="1"/>
    <row r="145" s="324" customFormat="1"/>
    <row r="146" s="324" customFormat="1"/>
    <row r="147" s="324" customFormat="1"/>
    <row r="148" s="324" customFormat="1"/>
    <row r="149" s="324" customFormat="1"/>
    <row r="150" s="324" customFormat="1"/>
    <row r="151" s="324" customFormat="1"/>
    <row r="152" s="324" customFormat="1"/>
    <row r="153" s="324" customFormat="1"/>
    <row r="154" s="324" customFormat="1"/>
    <row r="155" s="324" customFormat="1"/>
    <row r="156" s="324" customFormat="1"/>
    <row r="157" s="324" customFormat="1"/>
    <row r="158" s="324" customFormat="1"/>
    <row r="159" s="324" customFormat="1"/>
    <row r="160" s="324" customFormat="1"/>
    <row r="161" s="324" customFormat="1"/>
    <row r="162" s="324" customFormat="1"/>
    <row r="163" s="324" customFormat="1"/>
    <row r="164" s="324" customFormat="1"/>
    <row r="165" s="324" customFormat="1"/>
    <row r="166" s="324" customFormat="1"/>
    <row r="167" s="324" customFormat="1"/>
    <row r="168" s="324" customFormat="1"/>
    <row r="169" s="324" customFormat="1"/>
    <row r="170" s="324" customFormat="1"/>
    <row r="171" s="324" customFormat="1"/>
    <row r="172" s="324" customFormat="1"/>
    <row r="173" s="324" customFormat="1"/>
    <row r="174" s="324" customFormat="1"/>
    <row r="175" s="324" customFormat="1"/>
    <row r="176" s="324" customFormat="1"/>
    <row r="177" s="324" customFormat="1"/>
    <row r="178" s="324" customFormat="1"/>
    <row r="179" s="324" customFormat="1"/>
    <row r="180" s="324" customFormat="1"/>
    <row r="181" s="324" customFormat="1"/>
    <row r="182" s="324" customFormat="1"/>
    <row r="183" s="324" customFormat="1"/>
    <row r="184" s="324" customFormat="1"/>
    <row r="185" s="324" customFormat="1"/>
    <row r="186" s="324" customFormat="1"/>
    <row r="187" s="324" customFormat="1"/>
    <row r="188" s="324" customFormat="1"/>
    <row r="189" s="324" customFormat="1"/>
    <row r="190" s="324" customFormat="1"/>
    <row r="191" s="324" customFormat="1"/>
    <row r="192" s="324" customFormat="1"/>
    <row r="193" s="324" customFormat="1"/>
    <row r="194" s="324" customFormat="1"/>
    <row r="195" s="324" customFormat="1"/>
    <row r="196" s="324" customFormat="1"/>
    <row r="197" s="324" customFormat="1"/>
    <row r="198" s="324" customFormat="1"/>
    <row r="199" s="324" customFormat="1"/>
    <row r="200" s="324" customFormat="1"/>
    <row r="201" s="324" customFormat="1"/>
    <row r="202" s="324" customFormat="1"/>
    <row r="203" s="324" customFormat="1"/>
    <row r="204" s="324" customFormat="1"/>
    <row r="205" s="324" customFormat="1"/>
    <row r="206" s="324" customFormat="1"/>
    <row r="207" s="324" customFormat="1"/>
    <row r="208" s="324" customFormat="1"/>
    <row r="209" s="324" customFormat="1"/>
    <row r="210" s="324" customFormat="1"/>
    <row r="211" s="324" customFormat="1"/>
    <row r="212" s="324" customFormat="1"/>
    <row r="213" s="324" customFormat="1"/>
    <row r="214" s="324" customFormat="1"/>
    <row r="215" s="324" customFormat="1"/>
    <row r="216" s="324" customFormat="1"/>
    <row r="217" s="324" customFormat="1"/>
    <row r="218" s="324" customFormat="1"/>
    <row r="219" s="324" customFormat="1"/>
    <row r="220" s="324" customFormat="1"/>
    <row r="221" s="324" customFormat="1"/>
    <row r="222" s="324" customFormat="1"/>
    <row r="223" s="324" customFormat="1"/>
    <row r="224" s="324" customFormat="1"/>
    <row r="225" s="324" customFormat="1"/>
    <row r="226" s="324" customFormat="1"/>
    <row r="227" s="324" customFormat="1"/>
    <row r="228" s="324" customFormat="1"/>
    <row r="229" s="324" customFormat="1"/>
    <row r="230" s="324" customFormat="1"/>
    <row r="231" s="324" customFormat="1"/>
    <row r="232" s="324" customFormat="1"/>
    <row r="233" s="324" customFormat="1"/>
    <row r="234" s="324" customFormat="1"/>
    <row r="235" s="324" customFormat="1"/>
    <row r="236" s="324" customFormat="1"/>
    <row r="237" s="324" customFormat="1"/>
    <row r="238" s="324" customFormat="1"/>
    <row r="239" s="324" customFormat="1"/>
    <row r="240" s="324" customFormat="1"/>
    <row r="241" s="324" customFormat="1"/>
    <row r="242" s="324" customFormat="1"/>
    <row r="243" s="324" customFormat="1"/>
    <row r="244" s="324" customFormat="1"/>
    <row r="245" s="324" customFormat="1"/>
    <row r="246" s="324" customFormat="1"/>
    <row r="247" s="324" customFormat="1"/>
    <row r="248" s="324" customFormat="1"/>
    <row r="249" s="324" customFormat="1"/>
    <row r="250" s="324" customFormat="1"/>
    <row r="251" s="324" customFormat="1"/>
    <row r="252" s="324" customFormat="1"/>
    <row r="253" s="324" customFormat="1"/>
    <row r="254" s="324" customFormat="1"/>
    <row r="255" s="324" customFormat="1"/>
    <row r="256" s="324" customFormat="1"/>
    <row r="257" s="324" customFormat="1"/>
    <row r="258" s="324" customFormat="1"/>
    <row r="259" s="324" customFormat="1"/>
    <row r="260" s="324" customFormat="1"/>
    <row r="261" s="324" customFormat="1"/>
    <row r="262" s="324" customFormat="1"/>
    <row r="263" s="324" customFormat="1"/>
    <row r="264" s="324" customFormat="1"/>
    <row r="265" s="324" customFormat="1"/>
    <row r="266" s="324" customFormat="1"/>
    <row r="267" s="324" customFormat="1"/>
    <row r="268" s="324" customFormat="1"/>
    <row r="269" s="324" customFormat="1"/>
    <row r="270" s="324" customFormat="1"/>
    <row r="271" s="324" customFormat="1"/>
    <row r="272" s="324" customFormat="1"/>
    <row r="273" s="324" customFormat="1"/>
  </sheetData>
  <mergeCells count="1">
    <mergeCell ref="D1:E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4C9A-B712-407D-81FC-DC2C4DC0F916}">
  <sheetPr>
    <tabColor theme="1"/>
  </sheetPr>
  <dimension ref="A1:G72"/>
  <sheetViews>
    <sheetView workbookViewId="0">
      <pane ySplit="3" topLeftCell="A4" activePane="bottomLeft" state="frozen"/>
      <selection pane="bottomLeft" activeCell="B61" sqref="B61:B62"/>
    </sheetView>
  </sheetViews>
  <sheetFormatPr defaultColWidth="9.140625" defaultRowHeight="15"/>
  <cols>
    <col min="1" max="1" width="57.85546875" style="1" bestFit="1" customWidth="1"/>
    <col min="2" max="2" width="110.42578125" style="1" bestFit="1" customWidth="1"/>
    <col min="3" max="3" width="9.140625" style="206"/>
    <col min="4" max="4" width="12.7109375" style="269" customWidth="1"/>
    <col min="5" max="5" width="54.85546875" style="269" bestFit="1" customWidth="1"/>
    <col min="6" max="7" width="9.140625" style="269"/>
    <col min="8" max="16384" width="9.140625" style="1"/>
  </cols>
  <sheetData>
    <row r="1" spans="1:4">
      <c r="A1" s="209" t="s">
        <v>795</v>
      </c>
    </row>
    <row r="3" spans="1:4" ht="22.5" customHeight="1">
      <c r="A3" s="208" t="s">
        <v>796</v>
      </c>
      <c r="B3" s="208" t="s">
        <v>797</v>
      </c>
      <c r="C3" s="241" t="s">
        <v>798</v>
      </c>
    </row>
    <row r="4" spans="1:4">
      <c r="A4" s="315" t="s">
        <v>799</v>
      </c>
      <c r="B4" s="315" t="s">
        <v>799</v>
      </c>
      <c r="C4" s="363">
        <v>2</v>
      </c>
      <c r="D4" s="288"/>
    </row>
    <row r="5" spans="1:4">
      <c r="A5" s="294" t="s">
        <v>800</v>
      </c>
      <c r="B5" s="294" t="s">
        <v>800</v>
      </c>
      <c r="C5" s="363">
        <v>2</v>
      </c>
      <c r="D5" s="288"/>
    </row>
    <row r="6" spans="1:4">
      <c r="A6" s="566" t="s">
        <v>207</v>
      </c>
      <c r="B6" s="316" t="s">
        <v>801</v>
      </c>
      <c r="C6" s="570">
        <v>3</v>
      </c>
      <c r="D6" s="288"/>
    </row>
    <row r="7" spans="1:4">
      <c r="A7" s="566"/>
      <c r="B7" s="316" t="s">
        <v>802</v>
      </c>
      <c r="C7" s="570"/>
      <c r="D7" s="288"/>
    </row>
    <row r="8" spans="1:4">
      <c r="A8" s="571" t="s">
        <v>803</v>
      </c>
      <c r="B8" s="287" t="s">
        <v>804</v>
      </c>
      <c r="C8" s="570">
        <v>4</v>
      </c>
      <c r="D8" s="288" t="s">
        <v>805</v>
      </c>
    </row>
    <row r="9" spans="1:4">
      <c r="A9" s="571"/>
      <c r="B9" s="287" t="s">
        <v>806</v>
      </c>
      <c r="C9" s="570"/>
      <c r="D9" s="288" t="s">
        <v>807</v>
      </c>
    </row>
    <row r="10" spans="1:4">
      <c r="A10" s="571"/>
      <c r="B10" s="287" t="s">
        <v>808</v>
      </c>
      <c r="C10" s="570"/>
      <c r="D10" s="288" t="s">
        <v>809</v>
      </c>
    </row>
    <row r="11" spans="1:4">
      <c r="A11" s="571"/>
      <c r="B11" s="287" t="s">
        <v>810</v>
      </c>
      <c r="C11" s="570"/>
      <c r="D11" s="288" t="s">
        <v>811</v>
      </c>
    </row>
    <row r="12" spans="1:4">
      <c r="A12" s="572" t="s">
        <v>812</v>
      </c>
      <c r="B12" s="318" t="s">
        <v>813</v>
      </c>
      <c r="C12" s="570">
        <v>5</v>
      </c>
      <c r="D12" s="567" t="s">
        <v>814</v>
      </c>
    </row>
    <row r="13" spans="1:4">
      <c r="A13" s="572"/>
      <c r="B13" s="318" t="s">
        <v>815</v>
      </c>
      <c r="C13" s="570"/>
      <c r="D13" s="568"/>
    </row>
    <row r="14" spans="1:4">
      <c r="A14" s="573" t="s">
        <v>816</v>
      </c>
      <c r="B14" s="298" t="s">
        <v>817</v>
      </c>
      <c r="C14" s="570">
        <v>7</v>
      </c>
      <c r="D14" s="567" t="s">
        <v>818</v>
      </c>
    </row>
    <row r="15" spans="1:4">
      <c r="A15" s="573"/>
      <c r="B15" s="295" t="s">
        <v>819</v>
      </c>
      <c r="C15" s="570"/>
      <c r="D15" s="568"/>
    </row>
    <row r="16" spans="1:4">
      <c r="A16" s="573"/>
      <c r="B16" s="295" t="s">
        <v>820</v>
      </c>
      <c r="C16" s="570"/>
      <c r="D16" s="568"/>
    </row>
    <row r="17" spans="1:4">
      <c r="A17" s="573"/>
      <c r="B17" s="298" t="s">
        <v>363</v>
      </c>
      <c r="C17" s="570"/>
      <c r="D17" s="568"/>
    </row>
    <row r="18" spans="1:4">
      <c r="A18" s="573"/>
      <c r="B18" s="295" t="s">
        <v>821</v>
      </c>
      <c r="C18" s="570"/>
      <c r="D18" s="569"/>
    </row>
    <row r="19" spans="1:4">
      <c r="A19" s="566" t="s">
        <v>822</v>
      </c>
      <c r="B19" s="316" t="s">
        <v>823</v>
      </c>
      <c r="C19" s="363">
        <v>6</v>
      </c>
      <c r="D19" s="288"/>
    </row>
    <row r="20" spans="1:4">
      <c r="A20" s="566"/>
      <c r="B20" s="316" t="s">
        <v>824</v>
      </c>
      <c r="C20" s="363"/>
      <c r="D20" s="288"/>
    </row>
    <row r="21" spans="1:4">
      <c r="A21" s="320" t="s">
        <v>825</v>
      </c>
      <c r="B21" s="321" t="s">
        <v>826</v>
      </c>
      <c r="C21" s="363">
        <v>4</v>
      </c>
      <c r="D21" s="288"/>
    </row>
    <row r="22" spans="1:4">
      <c r="A22" s="323" t="s">
        <v>827</v>
      </c>
      <c r="B22" s="322" t="s">
        <v>828</v>
      </c>
      <c r="C22" s="363">
        <v>7</v>
      </c>
      <c r="D22" s="288"/>
    </row>
    <row r="23" spans="1:4">
      <c r="A23" s="573" t="s">
        <v>465</v>
      </c>
      <c r="B23" s="294" t="s">
        <v>829</v>
      </c>
      <c r="C23" s="363">
        <v>5</v>
      </c>
      <c r="D23" s="579"/>
    </row>
    <row r="24" spans="1:4">
      <c r="A24" s="573"/>
      <c r="B24" s="298" t="s">
        <v>830</v>
      </c>
      <c r="C24" s="363">
        <v>1</v>
      </c>
      <c r="D24" s="580"/>
    </row>
    <row r="25" spans="1:4">
      <c r="A25" s="573"/>
      <c r="B25" s="294" t="s">
        <v>831</v>
      </c>
      <c r="C25" s="570">
        <v>4</v>
      </c>
      <c r="D25" s="580"/>
    </row>
    <row r="26" spans="1:4">
      <c r="A26" s="573"/>
      <c r="B26" s="294" t="s">
        <v>832</v>
      </c>
      <c r="C26" s="570"/>
      <c r="D26" s="580"/>
    </row>
    <row r="27" spans="1:4">
      <c r="A27" s="573"/>
      <c r="B27" s="294" t="s">
        <v>833</v>
      </c>
      <c r="C27" s="570"/>
      <c r="D27" s="580"/>
    </row>
    <row r="28" spans="1:4">
      <c r="A28" s="573"/>
      <c r="B28" s="294" t="s">
        <v>834</v>
      </c>
      <c r="C28" s="570">
        <v>20</v>
      </c>
      <c r="D28" s="580"/>
    </row>
    <row r="29" spans="1:4">
      <c r="A29" s="573"/>
      <c r="B29" s="294" t="s">
        <v>835</v>
      </c>
      <c r="C29" s="570"/>
      <c r="D29" s="580"/>
    </row>
    <row r="30" spans="1:4">
      <c r="A30" s="573"/>
      <c r="B30" s="294" t="s">
        <v>836</v>
      </c>
      <c r="C30" s="363"/>
      <c r="D30" s="580"/>
    </row>
    <row r="31" spans="1:4">
      <c r="A31" s="573"/>
      <c r="B31" s="294" t="s">
        <v>837</v>
      </c>
      <c r="C31" s="363">
        <v>1</v>
      </c>
      <c r="D31" s="581"/>
    </row>
    <row r="32" spans="1:4">
      <c r="A32" s="578" t="s">
        <v>838</v>
      </c>
      <c r="B32" s="315" t="s">
        <v>839</v>
      </c>
      <c r="C32" s="570">
        <v>11</v>
      </c>
      <c r="D32" s="579"/>
    </row>
    <row r="33" spans="1:4">
      <c r="A33" s="578"/>
      <c r="B33" s="315" t="s">
        <v>840</v>
      </c>
      <c r="C33" s="570"/>
      <c r="D33" s="580"/>
    </row>
    <row r="34" spans="1:4">
      <c r="A34" s="578"/>
      <c r="B34" s="315" t="s">
        <v>841</v>
      </c>
      <c r="C34" s="570"/>
      <c r="D34" s="580"/>
    </row>
    <row r="35" spans="1:4">
      <c r="A35" s="578"/>
      <c r="B35" s="315" t="s">
        <v>842</v>
      </c>
      <c r="C35" s="570"/>
      <c r="D35" s="580"/>
    </row>
    <row r="36" spans="1:4">
      <c r="A36" s="578"/>
      <c r="B36" s="315" t="s">
        <v>843</v>
      </c>
      <c r="C36" s="570"/>
      <c r="D36" s="581"/>
    </row>
    <row r="37" spans="1:4">
      <c r="A37" s="574" t="s">
        <v>198</v>
      </c>
      <c r="B37" s="195" t="s">
        <v>844</v>
      </c>
      <c r="C37" s="577"/>
      <c r="D37" s="269" t="s">
        <v>845</v>
      </c>
    </row>
    <row r="38" spans="1:4">
      <c r="A38" s="574"/>
      <c r="B38" s="195" t="s">
        <v>846</v>
      </c>
      <c r="C38" s="577"/>
    </row>
    <row r="39" spans="1:4">
      <c r="A39" s="574"/>
      <c r="B39" s="195" t="s">
        <v>847</v>
      </c>
      <c r="C39" s="577"/>
    </row>
    <row r="40" spans="1:4">
      <c r="A40" s="574"/>
      <c r="B40" s="195" t="s">
        <v>848</v>
      </c>
      <c r="C40" s="577"/>
    </row>
    <row r="41" spans="1:4">
      <c r="A41" s="574"/>
      <c r="B41" s="195" t="s">
        <v>849</v>
      </c>
      <c r="C41" s="577"/>
    </row>
    <row r="42" spans="1:4">
      <c r="A42" s="574"/>
      <c r="B42" s="195" t="s">
        <v>850</v>
      </c>
      <c r="C42" s="577"/>
    </row>
    <row r="43" spans="1:4">
      <c r="A43" s="574"/>
      <c r="B43" s="272" t="s">
        <v>851</v>
      </c>
      <c r="C43" s="577"/>
      <c r="D43" s="271" t="s">
        <v>852</v>
      </c>
    </row>
    <row r="44" spans="1:4">
      <c r="A44" s="574"/>
      <c r="B44" s="272" t="s">
        <v>853</v>
      </c>
      <c r="C44" s="577"/>
      <c r="D44" s="273"/>
    </row>
    <row r="45" spans="1:4">
      <c r="A45" s="574"/>
      <c r="B45" s="272" t="s">
        <v>854</v>
      </c>
      <c r="C45" s="577"/>
      <c r="D45" s="273"/>
    </row>
    <row r="46" spans="1:4">
      <c r="A46" s="574"/>
      <c r="B46" s="272" t="s">
        <v>855</v>
      </c>
      <c r="C46" s="577"/>
      <c r="D46" s="273"/>
    </row>
    <row r="47" spans="1:4">
      <c r="A47" s="576" t="s">
        <v>856</v>
      </c>
      <c r="B47" s="291" t="s">
        <v>857</v>
      </c>
      <c r="C47" s="570">
        <v>17</v>
      </c>
      <c r="D47" s="364">
        <v>4</v>
      </c>
    </row>
    <row r="48" spans="1:4">
      <c r="A48" s="576"/>
      <c r="B48" s="291" t="s">
        <v>858</v>
      </c>
      <c r="C48" s="570"/>
      <c r="D48" s="582">
        <v>4</v>
      </c>
    </row>
    <row r="49" spans="1:4">
      <c r="A49" s="576"/>
      <c r="B49" s="291" t="s">
        <v>859</v>
      </c>
      <c r="C49" s="570"/>
      <c r="D49" s="582"/>
    </row>
    <row r="50" spans="1:4">
      <c r="A50" s="576"/>
      <c r="B50" s="291" t="s">
        <v>860</v>
      </c>
      <c r="C50" s="570"/>
      <c r="D50" s="582">
        <v>4</v>
      </c>
    </row>
    <row r="51" spans="1:4">
      <c r="A51" s="576"/>
      <c r="B51" s="291" t="s">
        <v>861</v>
      </c>
      <c r="C51" s="570"/>
      <c r="D51" s="582"/>
    </row>
    <row r="52" spans="1:4">
      <c r="A52" s="576"/>
      <c r="B52" s="291" t="s">
        <v>862</v>
      </c>
      <c r="C52" s="570"/>
      <c r="D52" s="582"/>
    </row>
    <row r="53" spans="1:4">
      <c r="A53" s="576"/>
      <c r="B53" s="291" t="s">
        <v>863</v>
      </c>
      <c r="C53" s="570"/>
      <c r="D53" s="582"/>
    </row>
    <row r="54" spans="1:4">
      <c r="A54" s="576"/>
      <c r="B54" s="291" t="s">
        <v>864</v>
      </c>
      <c r="C54" s="570"/>
      <c r="D54" s="583" t="s">
        <v>865</v>
      </c>
    </row>
    <row r="55" spans="1:4">
      <c r="A55" s="576"/>
      <c r="B55" s="291" t="s">
        <v>866</v>
      </c>
      <c r="C55" s="570"/>
      <c r="D55" s="583"/>
    </row>
    <row r="56" spans="1:4">
      <c r="A56" s="576"/>
      <c r="B56" s="291" t="s">
        <v>867</v>
      </c>
      <c r="C56" s="570"/>
      <c r="D56" s="583"/>
    </row>
    <row r="57" spans="1:4">
      <c r="A57" s="576"/>
      <c r="B57" s="291" t="s">
        <v>868</v>
      </c>
      <c r="C57" s="570"/>
      <c r="D57" s="583"/>
    </row>
    <row r="58" spans="1:4">
      <c r="A58" s="571" t="s">
        <v>869</v>
      </c>
      <c r="B58" s="287" t="s">
        <v>870</v>
      </c>
      <c r="C58" s="363">
        <v>14</v>
      </c>
      <c r="D58" s="579"/>
    </row>
    <row r="59" spans="1:4">
      <c r="A59" s="571"/>
      <c r="B59" s="287" t="s">
        <v>871</v>
      </c>
      <c r="C59" s="363">
        <v>3</v>
      </c>
      <c r="D59" s="580"/>
    </row>
    <row r="60" spans="1:4">
      <c r="A60" s="571"/>
      <c r="B60" s="287" t="s">
        <v>872</v>
      </c>
      <c r="C60" s="363">
        <v>2</v>
      </c>
      <c r="D60" s="581"/>
    </row>
    <row r="61" spans="1:4">
      <c r="A61" s="575" t="s">
        <v>873</v>
      </c>
      <c r="B61" s="198" t="s">
        <v>874</v>
      </c>
      <c r="C61" s="577">
        <v>3</v>
      </c>
    </row>
    <row r="62" spans="1:4">
      <c r="A62" s="575"/>
      <c r="B62" s="198" t="s">
        <v>875</v>
      </c>
      <c r="C62" s="577"/>
    </row>
    <row r="63" spans="1:4">
      <c r="B63" s="199">
        <f>COUNTA(B4:B62)</f>
        <v>59</v>
      </c>
      <c r="C63" s="207" t="s">
        <v>876</v>
      </c>
    </row>
    <row r="65" spans="1:2">
      <c r="A65" s="196" t="s">
        <v>877</v>
      </c>
    </row>
    <row r="66" spans="1:2">
      <c r="A66" s="197" t="s">
        <v>878</v>
      </c>
    </row>
    <row r="67" spans="1:2">
      <c r="A67" s="1">
        <f>150-7</f>
        <v>143</v>
      </c>
    </row>
    <row r="68" spans="1:2">
      <c r="A68" s="211">
        <f>A67/B63</f>
        <v>2.4237288135593222</v>
      </c>
      <c r="B68" s="210" t="s">
        <v>879</v>
      </c>
    </row>
    <row r="69" spans="1:2">
      <c r="B69" s="128" t="s">
        <v>880</v>
      </c>
    </row>
    <row r="70" spans="1:2">
      <c r="B70" s="244">
        <v>0.3</v>
      </c>
    </row>
    <row r="71" spans="1:2">
      <c r="B71" s="244">
        <v>0.3</v>
      </c>
    </row>
    <row r="72" spans="1:2">
      <c r="B72" s="244">
        <v>0.4</v>
      </c>
    </row>
  </sheetData>
  <mergeCells count="29">
    <mergeCell ref="D58:D60"/>
    <mergeCell ref="D32:D36"/>
    <mergeCell ref="C47:C57"/>
    <mergeCell ref="C37:C46"/>
    <mergeCell ref="D23:D31"/>
    <mergeCell ref="D48:D49"/>
    <mergeCell ref="D50:D53"/>
    <mergeCell ref="D54:D57"/>
    <mergeCell ref="A61:A62"/>
    <mergeCell ref="A47:A57"/>
    <mergeCell ref="A58:A60"/>
    <mergeCell ref="C61:C62"/>
    <mergeCell ref="A32:A36"/>
    <mergeCell ref="A19:A20"/>
    <mergeCell ref="A14:A18"/>
    <mergeCell ref="A23:A31"/>
    <mergeCell ref="A37:A46"/>
    <mergeCell ref="C32:C36"/>
    <mergeCell ref="C25:C27"/>
    <mergeCell ref="C28:C29"/>
    <mergeCell ref="A6:A7"/>
    <mergeCell ref="D14:D18"/>
    <mergeCell ref="C6:C7"/>
    <mergeCell ref="C8:C11"/>
    <mergeCell ref="C12:C13"/>
    <mergeCell ref="D12:D13"/>
    <mergeCell ref="C14:C18"/>
    <mergeCell ref="A8:A11"/>
    <mergeCell ref="A12:A13"/>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F17B-EB8B-4160-B435-FF7B9BF1CA76}">
  <sheetPr>
    <tabColor theme="0"/>
    <pageSetUpPr fitToPage="1"/>
  </sheetPr>
  <dimension ref="A1:E42"/>
  <sheetViews>
    <sheetView showGridLines="0" zoomScale="90" zoomScaleNormal="90" workbookViewId="0">
      <pane ySplit="2" topLeftCell="A23" activePane="bottomLeft" state="frozen"/>
      <selection activeCell="C23" sqref="C23"/>
      <selection pane="bottomLeft" activeCell="C23" sqref="C23"/>
    </sheetView>
  </sheetViews>
  <sheetFormatPr defaultColWidth="8.85546875" defaultRowHeight="12.75"/>
  <cols>
    <col min="1" max="2" width="21.7109375" style="120" customWidth="1"/>
    <col min="3" max="3" width="79.7109375" style="286" customWidth="1"/>
    <col min="4" max="4" width="56.28515625" style="120" customWidth="1"/>
    <col min="5" max="5" width="32.7109375" style="120" bestFit="1" customWidth="1"/>
    <col min="6" max="16384" width="8.85546875" style="120"/>
  </cols>
  <sheetData>
    <row r="1" spans="1:5" ht="31.5" customHeight="1">
      <c r="A1" s="590" t="s">
        <v>881</v>
      </c>
      <c r="B1" s="590"/>
      <c r="C1" s="590"/>
      <c r="D1" s="590"/>
    </row>
    <row r="2" spans="1:5" s="299" customFormat="1" ht="20.25" customHeight="1">
      <c r="A2" s="277" t="s">
        <v>882</v>
      </c>
      <c r="B2" s="277" t="s">
        <v>883</v>
      </c>
      <c r="C2" s="277" t="s">
        <v>884</v>
      </c>
      <c r="D2" s="277" t="s">
        <v>170</v>
      </c>
    </row>
    <row r="3" spans="1:5" ht="26.25" customHeight="1">
      <c r="A3" s="584" t="s">
        <v>885</v>
      </c>
      <c r="B3" s="585" t="s">
        <v>886</v>
      </c>
      <c r="C3" s="278" t="s">
        <v>887</v>
      </c>
      <c r="D3" s="365" t="s">
        <v>888</v>
      </c>
    </row>
    <row r="4" spans="1:5" ht="58.5" customHeight="1">
      <c r="A4" s="584"/>
      <c r="B4" s="585"/>
      <c r="C4" s="278" t="s">
        <v>889</v>
      </c>
      <c r="D4" s="365" t="s">
        <v>890</v>
      </c>
    </row>
    <row r="5" spans="1:5" ht="38.25">
      <c r="A5" s="584"/>
      <c r="B5" s="585"/>
      <c r="C5" s="279" t="s">
        <v>891</v>
      </c>
      <c r="D5" s="365" t="s">
        <v>892</v>
      </c>
    </row>
    <row r="6" spans="1:5" ht="22.15" customHeight="1">
      <c r="A6" s="584" t="s">
        <v>893</v>
      </c>
      <c r="B6" s="585" t="s">
        <v>894</v>
      </c>
      <c r="C6" s="280" t="s">
        <v>895</v>
      </c>
      <c r="D6" s="354" t="s">
        <v>896</v>
      </c>
    </row>
    <row r="7" spans="1:5" ht="50.45" customHeight="1">
      <c r="A7" s="584"/>
      <c r="B7" s="585"/>
      <c r="C7" s="281" t="s">
        <v>897</v>
      </c>
      <c r="D7" s="354" t="s">
        <v>898</v>
      </c>
    </row>
    <row r="8" spans="1:5" ht="51">
      <c r="A8" s="584"/>
      <c r="B8" s="585"/>
      <c r="C8" s="281" t="s">
        <v>899</v>
      </c>
      <c r="D8" s="354" t="s">
        <v>767</v>
      </c>
    </row>
    <row r="9" spans="1:5" ht="49.15" customHeight="1">
      <c r="A9" s="584" t="s">
        <v>900</v>
      </c>
      <c r="B9" s="585" t="s">
        <v>901</v>
      </c>
      <c r="C9" s="278" t="s">
        <v>902</v>
      </c>
      <c r="D9" s="365" t="s">
        <v>903</v>
      </c>
    </row>
    <row r="10" spans="1:5" ht="70.900000000000006" customHeight="1">
      <c r="A10" s="584"/>
      <c r="B10" s="585"/>
      <c r="C10" s="278" t="s">
        <v>904</v>
      </c>
      <c r="D10" s="365" t="s">
        <v>905</v>
      </c>
    </row>
    <row r="11" spans="1:5" ht="38.25">
      <c r="A11" s="584"/>
      <c r="B11" s="585"/>
      <c r="C11" s="278" t="s">
        <v>906</v>
      </c>
      <c r="D11" s="365" t="s">
        <v>907</v>
      </c>
    </row>
    <row r="12" spans="1:5" ht="38.25">
      <c r="A12" s="584" t="s">
        <v>908</v>
      </c>
      <c r="B12" s="585" t="s">
        <v>909</v>
      </c>
      <c r="C12" s="281" t="s">
        <v>910</v>
      </c>
      <c r="D12" s="354" t="s">
        <v>911</v>
      </c>
    </row>
    <row r="13" spans="1:5" ht="38.25">
      <c r="A13" s="584"/>
      <c r="B13" s="585"/>
      <c r="C13" s="281" t="s">
        <v>912</v>
      </c>
      <c r="D13" s="354" t="s">
        <v>913</v>
      </c>
    </row>
    <row r="14" spans="1:5" ht="25.5">
      <c r="A14" s="584"/>
      <c r="B14" s="585"/>
      <c r="C14" s="281" t="s">
        <v>914</v>
      </c>
      <c r="D14" s="354" t="s">
        <v>915</v>
      </c>
    </row>
    <row r="15" spans="1:5" ht="15">
      <c r="A15" s="588" t="s">
        <v>916</v>
      </c>
      <c r="B15" s="589" t="s">
        <v>917</v>
      </c>
      <c r="C15" s="278" t="s">
        <v>918</v>
      </c>
      <c r="D15" s="300"/>
      <c r="E15" s="63"/>
    </row>
    <row r="16" spans="1:5">
      <c r="A16" s="588"/>
      <c r="B16" s="589"/>
      <c r="C16" s="278" t="s">
        <v>919</v>
      </c>
      <c r="D16" s="301"/>
    </row>
    <row r="17" spans="1:5" ht="25.5">
      <c r="A17" s="588"/>
      <c r="B17" s="589"/>
      <c r="C17" s="278" t="s">
        <v>920</v>
      </c>
      <c r="D17" s="301"/>
    </row>
    <row r="18" spans="1:5" ht="38.25">
      <c r="A18" s="584" t="s">
        <v>921</v>
      </c>
      <c r="B18" s="585" t="s">
        <v>922</v>
      </c>
      <c r="C18" s="281" t="s">
        <v>923</v>
      </c>
      <c r="D18" s="354" t="s">
        <v>924</v>
      </c>
    </row>
    <row r="19" spans="1:5" ht="25.5">
      <c r="A19" s="584"/>
      <c r="B19" s="585"/>
      <c r="C19" s="281" t="s">
        <v>925</v>
      </c>
      <c r="D19" s="354" t="s">
        <v>926</v>
      </c>
    </row>
    <row r="20" spans="1:5" ht="25.5">
      <c r="A20" s="584"/>
      <c r="B20" s="585"/>
      <c r="C20" s="282" t="s">
        <v>927</v>
      </c>
      <c r="D20" s="354" t="s">
        <v>928</v>
      </c>
      <c r="E20" s="120" t="s">
        <v>929</v>
      </c>
    </row>
    <row r="21" spans="1:5" ht="63.75">
      <c r="A21" s="584" t="s">
        <v>930</v>
      </c>
      <c r="B21" s="585" t="s">
        <v>931</v>
      </c>
      <c r="C21" s="278" t="s">
        <v>932</v>
      </c>
      <c r="D21" s="365" t="s">
        <v>933</v>
      </c>
    </row>
    <row r="22" spans="1:5" s="5" customFormat="1" ht="51">
      <c r="A22" s="584"/>
      <c r="B22" s="585"/>
      <c r="C22" s="278" t="s">
        <v>934</v>
      </c>
      <c r="D22" s="365" t="s">
        <v>935</v>
      </c>
    </row>
    <row r="23" spans="1:5" ht="25.5">
      <c r="A23" s="584"/>
      <c r="B23" s="585"/>
      <c r="C23" s="278" t="s">
        <v>936</v>
      </c>
      <c r="D23" s="365" t="s">
        <v>937</v>
      </c>
    </row>
    <row r="24" spans="1:5" ht="33.6" customHeight="1">
      <c r="A24" s="584" t="s">
        <v>938</v>
      </c>
      <c r="B24" s="585" t="s">
        <v>939</v>
      </c>
      <c r="C24" s="281" t="s">
        <v>940</v>
      </c>
      <c r="D24" s="354" t="s">
        <v>941</v>
      </c>
    </row>
    <row r="25" spans="1:5" ht="47.45" customHeight="1">
      <c r="A25" s="585"/>
      <c r="B25" s="585"/>
      <c r="C25" s="281" t="s">
        <v>942</v>
      </c>
      <c r="D25" s="354" t="s">
        <v>943</v>
      </c>
    </row>
    <row r="26" spans="1:5" ht="35.450000000000003" customHeight="1">
      <c r="A26" s="585"/>
      <c r="B26" s="585"/>
      <c r="C26" s="281" t="s">
        <v>944</v>
      </c>
      <c r="D26" s="354" t="s">
        <v>945</v>
      </c>
    </row>
    <row r="27" spans="1:5" ht="63.75">
      <c r="A27" s="584" t="s">
        <v>946</v>
      </c>
      <c r="B27" s="584" t="s">
        <v>947</v>
      </c>
      <c r="C27" s="278" t="s">
        <v>948</v>
      </c>
      <c r="D27" s="283" t="s">
        <v>949</v>
      </c>
    </row>
    <row r="28" spans="1:5" ht="89.25">
      <c r="A28" s="584"/>
      <c r="B28" s="584"/>
      <c r="C28" s="278" t="s">
        <v>950</v>
      </c>
      <c r="D28" s="283" t="s">
        <v>951</v>
      </c>
    </row>
    <row r="29" spans="1:5" ht="38.25">
      <c r="A29" s="584"/>
      <c r="B29" s="584"/>
      <c r="C29" s="278" t="s">
        <v>952</v>
      </c>
      <c r="D29" s="284" t="s">
        <v>953</v>
      </c>
    </row>
    <row r="30" spans="1:5" ht="89.25">
      <c r="A30" s="584" t="s">
        <v>954</v>
      </c>
      <c r="B30" s="585" t="s">
        <v>955</v>
      </c>
      <c r="C30" s="281" t="s">
        <v>956</v>
      </c>
      <c r="D30" s="285" t="s">
        <v>957</v>
      </c>
    </row>
    <row r="31" spans="1:5" ht="63.75">
      <c r="A31" s="584"/>
      <c r="B31" s="585"/>
      <c r="C31" s="281" t="s">
        <v>958</v>
      </c>
      <c r="D31" s="285" t="s">
        <v>959</v>
      </c>
    </row>
    <row r="32" spans="1:5" ht="76.5">
      <c r="A32" s="584"/>
      <c r="B32" s="585"/>
      <c r="C32" s="281" t="s">
        <v>960</v>
      </c>
      <c r="D32" s="285" t="s">
        <v>961</v>
      </c>
    </row>
    <row r="33" spans="1:5" ht="38.25">
      <c r="A33" s="586" t="s">
        <v>962</v>
      </c>
      <c r="B33" s="587" t="s">
        <v>963</v>
      </c>
      <c r="C33" s="278" t="s">
        <v>964</v>
      </c>
      <c r="D33" s="365" t="s">
        <v>965</v>
      </c>
    </row>
    <row r="34" spans="1:5" ht="25.5">
      <c r="A34" s="586"/>
      <c r="B34" s="587"/>
      <c r="C34" s="278" t="s">
        <v>966</v>
      </c>
      <c r="D34" s="365" t="s">
        <v>967</v>
      </c>
    </row>
    <row r="35" spans="1:5" ht="25.5">
      <c r="A35" s="586"/>
      <c r="B35" s="587"/>
      <c r="C35" s="278" t="s">
        <v>968</v>
      </c>
      <c r="D35" s="365" t="s">
        <v>969</v>
      </c>
    </row>
    <row r="36" spans="1:5" ht="76.5">
      <c r="A36" s="584" t="s">
        <v>970</v>
      </c>
      <c r="B36" s="584" t="s">
        <v>971</v>
      </c>
      <c r="C36" s="281" t="s">
        <v>972</v>
      </c>
      <c r="D36" s="354" t="s">
        <v>973</v>
      </c>
    </row>
    <row r="37" spans="1:5" ht="82.15" customHeight="1">
      <c r="A37" s="584"/>
      <c r="B37" s="584"/>
      <c r="C37" s="281" t="s">
        <v>974</v>
      </c>
      <c r="D37" s="354" t="s">
        <v>975</v>
      </c>
    </row>
    <row r="38" spans="1:5" ht="55.15" customHeight="1">
      <c r="A38" s="584"/>
      <c r="B38" s="584"/>
      <c r="C38" s="281" t="s">
        <v>976</v>
      </c>
      <c r="D38" s="354" t="s">
        <v>977</v>
      </c>
      <c r="E38" s="314" t="s">
        <v>978</v>
      </c>
    </row>
    <row r="39" spans="1:5" ht="60.75" customHeight="1">
      <c r="A39" s="584" t="s">
        <v>979</v>
      </c>
      <c r="B39" s="585" t="s">
        <v>980</v>
      </c>
      <c r="C39" s="278" t="s">
        <v>981</v>
      </c>
      <c r="D39" s="365" t="s">
        <v>982</v>
      </c>
    </row>
    <row r="40" spans="1:5" ht="71.25" customHeight="1">
      <c r="A40" s="584"/>
      <c r="B40" s="585"/>
      <c r="C40" s="278" t="s">
        <v>983</v>
      </c>
      <c r="D40" s="365" t="s">
        <v>984</v>
      </c>
    </row>
    <row r="41" spans="1:5" ht="100.5" customHeight="1">
      <c r="A41" s="584"/>
      <c r="B41" s="585"/>
      <c r="C41" s="278" t="s">
        <v>985</v>
      </c>
      <c r="D41" s="365" t="s">
        <v>986</v>
      </c>
    </row>
    <row r="42" spans="1:5">
      <c r="D42" s="299"/>
    </row>
  </sheetData>
  <mergeCells count="27">
    <mergeCell ref="A9:A11"/>
    <mergeCell ref="B9:B11"/>
    <mergeCell ref="A1:D1"/>
    <mergeCell ref="A3:A5"/>
    <mergeCell ref="B3:B5"/>
    <mergeCell ref="A6:A8"/>
    <mergeCell ref="B6:B8"/>
    <mergeCell ref="A12:A14"/>
    <mergeCell ref="B12:B14"/>
    <mergeCell ref="A15:A17"/>
    <mergeCell ref="B15:B17"/>
    <mergeCell ref="A18:A20"/>
    <mergeCell ref="B18:B20"/>
    <mergeCell ref="A21:A23"/>
    <mergeCell ref="B21:B23"/>
    <mergeCell ref="A24:A26"/>
    <mergeCell ref="B24:B26"/>
    <mergeCell ref="A27:A29"/>
    <mergeCell ref="B27:B29"/>
    <mergeCell ref="A39:A41"/>
    <mergeCell ref="B39:B41"/>
    <mergeCell ref="A30:A32"/>
    <mergeCell ref="B30:B32"/>
    <mergeCell ref="A33:A35"/>
    <mergeCell ref="B33:B35"/>
    <mergeCell ref="A36:A38"/>
    <mergeCell ref="B36:B38"/>
  </mergeCells>
  <printOptions horizontalCentered="1"/>
  <pageMargins left="3.937007874015748E-2" right="3.937007874015748E-2" top="0.35433070866141736" bottom="0.35433070866141736" header="0.31496062992125984" footer="0.31496062992125984"/>
  <pageSetup paperSize="8"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216E-6D88-44BC-BFA5-316DDDB37F79}">
  <sheetPr>
    <tabColor theme="1" tint="0.14999847407452621"/>
  </sheetPr>
  <dimension ref="A1:G135"/>
  <sheetViews>
    <sheetView workbookViewId="0">
      <pane ySplit="1" topLeftCell="A2" activePane="bottomLeft" state="frozen"/>
      <selection activeCell="C23" sqref="C23"/>
      <selection pane="bottomLeft" activeCell="C23" sqref="C23"/>
    </sheetView>
  </sheetViews>
  <sheetFormatPr defaultColWidth="9.140625" defaultRowHeight="12.75"/>
  <cols>
    <col min="1" max="1" width="30" style="203" bestFit="1" customWidth="1"/>
    <col min="2" max="2" width="26.42578125" style="203" bestFit="1" customWidth="1"/>
    <col min="3" max="4" width="9.140625" style="200"/>
    <col min="5" max="5" width="34.7109375" style="200" bestFit="1" customWidth="1"/>
    <col min="6" max="6" width="19.42578125" style="200" bestFit="1" customWidth="1"/>
    <col min="7" max="16384" width="9.140625" style="200"/>
  </cols>
  <sheetData>
    <row r="1" spans="1:7" ht="15.75" thickBot="1">
      <c r="A1" s="212" t="s">
        <v>987</v>
      </c>
      <c r="B1" s="213" t="s">
        <v>988</v>
      </c>
      <c r="C1" s="200" t="s">
        <v>989</v>
      </c>
      <c r="E1" s="204" t="s">
        <v>990</v>
      </c>
      <c r="F1" t="s">
        <v>991</v>
      </c>
      <c r="G1"/>
    </row>
    <row r="2" spans="1:7" ht="15">
      <c r="A2" s="367" t="s">
        <v>992</v>
      </c>
      <c r="B2" s="367" t="s">
        <v>993</v>
      </c>
      <c r="E2" s="205" t="s">
        <v>992</v>
      </c>
      <c r="F2">
        <v>7</v>
      </c>
      <c r="G2"/>
    </row>
    <row r="3" spans="1:7" ht="15">
      <c r="A3" s="201" t="s">
        <v>992</v>
      </c>
      <c r="B3" s="201" t="s">
        <v>994</v>
      </c>
      <c r="E3" s="205" t="s">
        <v>995</v>
      </c>
      <c r="F3">
        <v>5</v>
      </c>
      <c r="G3"/>
    </row>
    <row r="4" spans="1:7" ht="15">
      <c r="A4" s="201" t="s">
        <v>992</v>
      </c>
      <c r="B4" s="201" t="s">
        <v>996</v>
      </c>
      <c r="E4" s="205" t="s">
        <v>997</v>
      </c>
      <c r="F4">
        <v>20</v>
      </c>
      <c r="G4"/>
    </row>
    <row r="5" spans="1:7" ht="15">
      <c r="A5" s="201" t="s">
        <v>992</v>
      </c>
      <c r="B5" s="201" t="s">
        <v>998</v>
      </c>
      <c r="E5" s="205" t="s">
        <v>999</v>
      </c>
      <c r="F5">
        <v>1</v>
      </c>
      <c r="G5"/>
    </row>
    <row r="6" spans="1:7" ht="15">
      <c r="A6" s="201" t="s">
        <v>992</v>
      </c>
      <c r="B6" s="201" t="s">
        <v>1000</v>
      </c>
      <c r="E6" s="205" t="s">
        <v>1001</v>
      </c>
      <c r="F6">
        <v>6</v>
      </c>
      <c r="G6"/>
    </row>
    <row r="7" spans="1:7" ht="15">
      <c r="A7" s="201" t="s">
        <v>992</v>
      </c>
      <c r="B7" s="201" t="s">
        <v>1002</v>
      </c>
      <c r="E7" s="205" t="s">
        <v>1003</v>
      </c>
      <c r="F7">
        <v>3</v>
      </c>
      <c r="G7"/>
    </row>
    <row r="8" spans="1:7" ht="15">
      <c r="A8" s="201" t="s">
        <v>992</v>
      </c>
      <c r="B8" s="201" t="s">
        <v>1004</v>
      </c>
      <c r="E8" s="205" t="s">
        <v>706</v>
      </c>
      <c r="F8">
        <v>5</v>
      </c>
      <c r="G8"/>
    </row>
    <row r="9" spans="1:7" ht="15">
      <c r="A9" s="201" t="s">
        <v>995</v>
      </c>
      <c r="B9" s="201" t="s">
        <v>1005</v>
      </c>
      <c r="E9" s="205" t="s">
        <v>1006</v>
      </c>
      <c r="F9">
        <v>11</v>
      </c>
      <c r="G9"/>
    </row>
    <row r="10" spans="1:7" ht="15">
      <c r="A10" s="201" t="s">
        <v>995</v>
      </c>
      <c r="B10" s="201" t="s">
        <v>1007</v>
      </c>
      <c r="E10" s="205" t="s">
        <v>1008</v>
      </c>
      <c r="F10">
        <v>2</v>
      </c>
      <c r="G10"/>
    </row>
    <row r="11" spans="1:7" ht="15">
      <c r="A11" s="201" t="s">
        <v>995</v>
      </c>
      <c r="B11" s="201" t="s">
        <v>1009</v>
      </c>
      <c r="E11" s="205" t="s">
        <v>1010</v>
      </c>
      <c r="F11">
        <v>4</v>
      </c>
      <c r="G11"/>
    </row>
    <row r="12" spans="1:7" ht="15">
      <c r="A12" s="201" t="s">
        <v>995</v>
      </c>
      <c r="B12" s="202" t="s">
        <v>1011</v>
      </c>
      <c r="E12" s="205" t="s">
        <v>1012</v>
      </c>
      <c r="F12">
        <v>2</v>
      </c>
      <c r="G12"/>
    </row>
    <row r="13" spans="1:7" ht="15">
      <c r="A13" s="201" t="s">
        <v>995</v>
      </c>
      <c r="B13" s="201" t="s">
        <v>1013</v>
      </c>
      <c r="E13" s="205" t="s">
        <v>1014</v>
      </c>
      <c r="F13">
        <v>2</v>
      </c>
      <c r="G13"/>
    </row>
    <row r="14" spans="1:7" ht="15">
      <c r="A14" s="201" t="s">
        <v>997</v>
      </c>
      <c r="B14" s="201" t="s">
        <v>1015</v>
      </c>
      <c r="E14" s="205" t="s">
        <v>1016</v>
      </c>
      <c r="F14">
        <v>4</v>
      </c>
      <c r="G14"/>
    </row>
    <row r="15" spans="1:7" ht="15">
      <c r="A15" s="201" t="s">
        <v>997</v>
      </c>
      <c r="B15" s="201" t="s">
        <v>1017</v>
      </c>
      <c r="E15" s="205" t="s">
        <v>1018</v>
      </c>
      <c r="F15">
        <v>3</v>
      </c>
      <c r="G15"/>
    </row>
    <row r="16" spans="1:7" ht="15">
      <c r="A16" s="201" t="s">
        <v>997</v>
      </c>
      <c r="B16" s="201" t="s">
        <v>1019</v>
      </c>
      <c r="E16" s="205" t="s">
        <v>1020</v>
      </c>
      <c r="F16">
        <v>3</v>
      </c>
      <c r="G16"/>
    </row>
    <row r="17" spans="1:7" ht="15">
      <c r="A17" s="201" t="s">
        <v>997</v>
      </c>
      <c r="B17" s="201" t="s">
        <v>1021</v>
      </c>
      <c r="E17" s="205" t="s">
        <v>1022</v>
      </c>
      <c r="F17">
        <v>17</v>
      </c>
      <c r="G17"/>
    </row>
    <row r="18" spans="1:7" ht="15">
      <c r="A18" s="201" t="s">
        <v>997</v>
      </c>
      <c r="B18" s="201" t="s">
        <v>1023</v>
      </c>
      <c r="E18" s="205" t="s">
        <v>1024</v>
      </c>
      <c r="F18">
        <v>8</v>
      </c>
      <c r="G18"/>
    </row>
    <row r="19" spans="1:7" ht="15">
      <c r="A19" s="201" t="s">
        <v>997</v>
      </c>
      <c r="B19" s="201" t="s">
        <v>1025</v>
      </c>
      <c r="E19" s="205" t="s">
        <v>1026</v>
      </c>
      <c r="F19">
        <v>9</v>
      </c>
    </row>
    <row r="20" spans="1:7" ht="15">
      <c r="A20" s="201" t="s">
        <v>997</v>
      </c>
      <c r="B20" s="201" t="s">
        <v>1027</v>
      </c>
      <c r="E20" s="205" t="s">
        <v>1028</v>
      </c>
      <c r="F20">
        <v>14</v>
      </c>
    </row>
    <row r="21" spans="1:7" ht="15">
      <c r="A21" s="201" t="s">
        <v>997</v>
      </c>
      <c r="B21" s="201" t="s">
        <v>1029</v>
      </c>
      <c r="E21" s="205" t="s">
        <v>1030</v>
      </c>
      <c r="F21">
        <v>3</v>
      </c>
    </row>
    <row r="22" spans="1:7" ht="15">
      <c r="A22" s="201" t="s">
        <v>997</v>
      </c>
      <c r="B22" s="201" t="s">
        <v>1031</v>
      </c>
      <c r="E22" s="205" t="s">
        <v>1032</v>
      </c>
      <c r="F22">
        <v>1</v>
      </c>
    </row>
    <row r="23" spans="1:7" ht="15">
      <c r="A23" s="201" t="s">
        <v>997</v>
      </c>
      <c r="B23" s="201" t="s">
        <v>1033</v>
      </c>
      <c r="E23" s="205" t="s">
        <v>1034</v>
      </c>
      <c r="F23"/>
    </row>
    <row r="24" spans="1:7" ht="15">
      <c r="A24" s="201" t="s">
        <v>997</v>
      </c>
      <c r="B24" s="201" t="s">
        <v>1035</v>
      </c>
      <c r="E24" s="205" t="s">
        <v>1036</v>
      </c>
      <c r="F24">
        <v>130</v>
      </c>
    </row>
    <row r="25" spans="1:7" ht="15">
      <c r="A25" s="201" t="s">
        <v>997</v>
      </c>
      <c r="B25" s="201" t="s">
        <v>1037</v>
      </c>
      <c r="E25"/>
      <c r="F25"/>
    </row>
    <row r="26" spans="1:7">
      <c r="A26" s="201" t="s">
        <v>997</v>
      </c>
      <c r="B26" s="201" t="s">
        <v>1038</v>
      </c>
    </row>
    <row r="27" spans="1:7">
      <c r="A27" s="201" t="s">
        <v>997</v>
      </c>
      <c r="B27" s="201" t="s">
        <v>1039</v>
      </c>
    </row>
    <row r="28" spans="1:7">
      <c r="A28" s="201" t="s">
        <v>997</v>
      </c>
      <c r="B28" s="201" t="s">
        <v>1040</v>
      </c>
    </row>
    <row r="29" spans="1:7">
      <c r="A29" s="201" t="s">
        <v>997</v>
      </c>
      <c r="B29" s="201" t="s">
        <v>1041</v>
      </c>
    </row>
    <row r="30" spans="1:7">
      <c r="A30" s="201" t="s">
        <v>997</v>
      </c>
      <c r="B30" s="201" t="s">
        <v>1042</v>
      </c>
    </row>
    <row r="31" spans="1:7">
      <c r="A31" s="201" t="s">
        <v>997</v>
      </c>
      <c r="B31" s="201" t="s">
        <v>1043</v>
      </c>
    </row>
    <row r="32" spans="1:7">
      <c r="A32" s="201" t="s">
        <v>997</v>
      </c>
      <c r="B32" s="201" t="s">
        <v>1044</v>
      </c>
    </row>
    <row r="33" spans="1:2">
      <c r="A33" s="201" t="s">
        <v>997</v>
      </c>
      <c r="B33" s="201" t="s">
        <v>1045</v>
      </c>
    </row>
    <row r="34" spans="1:2">
      <c r="A34" s="201" t="s">
        <v>999</v>
      </c>
      <c r="B34" s="201" t="s">
        <v>1046</v>
      </c>
    </row>
    <row r="35" spans="1:2">
      <c r="A35" s="201" t="s">
        <v>1001</v>
      </c>
      <c r="B35" s="201" t="s">
        <v>1047</v>
      </c>
    </row>
    <row r="36" spans="1:2">
      <c r="A36" s="201" t="s">
        <v>1001</v>
      </c>
      <c r="B36" s="201" t="s">
        <v>1048</v>
      </c>
    </row>
    <row r="37" spans="1:2">
      <c r="A37" s="201" t="s">
        <v>1001</v>
      </c>
      <c r="B37" s="201" t="s">
        <v>1049</v>
      </c>
    </row>
    <row r="38" spans="1:2">
      <c r="A38" s="201" t="s">
        <v>1001</v>
      </c>
      <c r="B38" s="201" t="s">
        <v>1050</v>
      </c>
    </row>
    <row r="39" spans="1:2">
      <c r="A39" s="201" t="s">
        <v>1001</v>
      </c>
      <c r="B39" s="201" t="s">
        <v>1051</v>
      </c>
    </row>
    <row r="40" spans="1:2">
      <c r="A40" s="201" t="s">
        <v>1001</v>
      </c>
      <c r="B40" s="201" t="s">
        <v>1052</v>
      </c>
    </row>
    <row r="41" spans="1:2">
      <c r="A41" s="201" t="s">
        <v>1003</v>
      </c>
      <c r="B41" s="201" t="s">
        <v>1053</v>
      </c>
    </row>
    <row r="42" spans="1:2">
      <c r="A42" s="201" t="s">
        <v>1003</v>
      </c>
      <c r="B42" s="201" t="s">
        <v>1054</v>
      </c>
    </row>
    <row r="43" spans="1:2">
      <c r="A43" s="201" t="s">
        <v>1003</v>
      </c>
      <c r="B43" s="201" t="s">
        <v>1055</v>
      </c>
    </row>
    <row r="44" spans="1:2">
      <c r="A44" s="201" t="s">
        <v>706</v>
      </c>
      <c r="B44" s="201" t="s">
        <v>1056</v>
      </c>
    </row>
    <row r="45" spans="1:2">
      <c r="A45" s="201" t="s">
        <v>706</v>
      </c>
      <c r="B45" s="201" t="s">
        <v>1057</v>
      </c>
    </row>
    <row r="46" spans="1:2">
      <c r="A46" s="201" t="s">
        <v>706</v>
      </c>
      <c r="B46" s="201" t="s">
        <v>1058</v>
      </c>
    </row>
    <row r="47" spans="1:2">
      <c r="A47" s="201" t="s">
        <v>706</v>
      </c>
      <c r="B47" s="201" t="s">
        <v>1059</v>
      </c>
    </row>
    <row r="48" spans="1:2">
      <c r="A48" s="201" t="s">
        <v>706</v>
      </c>
      <c r="B48" s="201" t="s">
        <v>1060</v>
      </c>
    </row>
    <row r="49" spans="1:2">
      <c r="A49" s="201" t="s">
        <v>1006</v>
      </c>
      <c r="B49" s="201" t="s">
        <v>1061</v>
      </c>
    </row>
    <row r="50" spans="1:2">
      <c r="A50" s="201" t="s">
        <v>1006</v>
      </c>
      <c r="B50" s="201" t="s">
        <v>1062</v>
      </c>
    </row>
    <row r="51" spans="1:2">
      <c r="A51" s="201" t="s">
        <v>1006</v>
      </c>
      <c r="B51" s="201" t="s">
        <v>1063</v>
      </c>
    </row>
    <row r="52" spans="1:2">
      <c r="A52" s="201" t="s">
        <v>1006</v>
      </c>
      <c r="B52" s="201" t="s">
        <v>1064</v>
      </c>
    </row>
    <row r="53" spans="1:2">
      <c r="A53" s="201" t="s">
        <v>1006</v>
      </c>
      <c r="B53" s="201" t="s">
        <v>1065</v>
      </c>
    </row>
    <row r="54" spans="1:2">
      <c r="A54" s="201" t="s">
        <v>1006</v>
      </c>
      <c r="B54" s="201" t="s">
        <v>1066</v>
      </c>
    </row>
    <row r="55" spans="1:2">
      <c r="A55" s="201" t="s">
        <v>1006</v>
      </c>
      <c r="B55" s="201" t="s">
        <v>1067</v>
      </c>
    </row>
    <row r="56" spans="1:2">
      <c r="A56" s="201" t="s">
        <v>1006</v>
      </c>
      <c r="B56" s="201" t="s">
        <v>1068</v>
      </c>
    </row>
    <row r="57" spans="1:2">
      <c r="A57" s="201" t="s">
        <v>1006</v>
      </c>
      <c r="B57" s="201" t="s">
        <v>1069</v>
      </c>
    </row>
    <row r="58" spans="1:2">
      <c r="A58" s="201" t="s">
        <v>1006</v>
      </c>
      <c r="B58" s="201" t="s">
        <v>1070</v>
      </c>
    </row>
    <row r="59" spans="1:2">
      <c r="A59" s="201" t="s">
        <v>1006</v>
      </c>
      <c r="B59" s="201" t="s">
        <v>1071</v>
      </c>
    </row>
    <row r="60" spans="1:2">
      <c r="A60" s="201" t="s">
        <v>1008</v>
      </c>
      <c r="B60" s="201" t="s">
        <v>1072</v>
      </c>
    </row>
    <row r="61" spans="1:2">
      <c r="A61" s="201" t="s">
        <v>1008</v>
      </c>
      <c r="B61" s="201" t="s">
        <v>1073</v>
      </c>
    </row>
    <row r="62" spans="1:2">
      <c r="A62" s="201" t="s">
        <v>1010</v>
      </c>
      <c r="B62" s="201" t="s">
        <v>1074</v>
      </c>
    </row>
    <row r="63" spans="1:2">
      <c r="A63" s="201" t="s">
        <v>1010</v>
      </c>
      <c r="B63" s="201" t="s">
        <v>1075</v>
      </c>
    </row>
    <row r="64" spans="1:2">
      <c r="A64" s="201" t="s">
        <v>1010</v>
      </c>
      <c r="B64" s="201" t="s">
        <v>1076</v>
      </c>
    </row>
    <row r="65" spans="1:2">
      <c r="A65" s="201" t="s">
        <v>1010</v>
      </c>
      <c r="B65" s="201" t="s">
        <v>1077</v>
      </c>
    </row>
    <row r="66" spans="1:2">
      <c r="A66" s="201" t="s">
        <v>1012</v>
      </c>
      <c r="B66" s="201" t="s">
        <v>1078</v>
      </c>
    </row>
    <row r="67" spans="1:2">
      <c r="A67" s="201" t="s">
        <v>1012</v>
      </c>
      <c r="B67" s="201" t="s">
        <v>1079</v>
      </c>
    </row>
    <row r="68" spans="1:2">
      <c r="A68" s="201" t="s">
        <v>1014</v>
      </c>
      <c r="B68" s="201" t="s">
        <v>1080</v>
      </c>
    </row>
    <row r="69" spans="1:2">
      <c r="A69" s="201" t="s">
        <v>1014</v>
      </c>
      <c r="B69" s="201" t="s">
        <v>1081</v>
      </c>
    </row>
    <row r="70" spans="1:2">
      <c r="A70" s="201" t="s">
        <v>1016</v>
      </c>
      <c r="B70" s="201" t="s">
        <v>1082</v>
      </c>
    </row>
    <row r="71" spans="1:2">
      <c r="A71" s="201" t="s">
        <v>1016</v>
      </c>
      <c r="B71" s="201" t="s">
        <v>963</v>
      </c>
    </row>
    <row r="72" spans="1:2">
      <c r="A72" s="201" t="s">
        <v>1016</v>
      </c>
      <c r="B72" s="201" t="s">
        <v>1083</v>
      </c>
    </row>
    <row r="73" spans="1:2">
      <c r="A73" s="201" t="s">
        <v>1016</v>
      </c>
      <c r="B73" s="201" t="s">
        <v>1084</v>
      </c>
    </row>
    <row r="74" spans="1:2">
      <c r="A74" s="201" t="s">
        <v>1018</v>
      </c>
      <c r="B74" s="201" t="s">
        <v>1085</v>
      </c>
    </row>
    <row r="75" spans="1:2">
      <c r="A75" s="201" t="s">
        <v>1018</v>
      </c>
      <c r="B75" s="201" t="s">
        <v>1086</v>
      </c>
    </row>
    <row r="76" spans="1:2">
      <c r="A76" s="201" t="s">
        <v>1018</v>
      </c>
      <c r="B76" s="201" t="s">
        <v>1087</v>
      </c>
    </row>
    <row r="77" spans="1:2">
      <c r="A77" s="201" t="s">
        <v>1020</v>
      </c>
      <c r="B77" s="201" t="s">
        <v>1088</v>
      </c>
    </row>
    <row r="78" spans="1:2">
      <c r="A78" s="201" t="s">
        <v>1020</v>
      </c>
      <c r="B78" s="201" t="s">
        <v>1089</v>
      </c>
    </row>
    <row r="79" spans="1:2">
      <c r="A79" s="201" t="s">
        <v>1020</v>
      </c>
      <c r="B79" s="201" t="s">
        <v>1090</v>
      </c>
    </row>
    <row r="80" spans="1:2">
      <c r="A80" s="201" t="s">
        <v>1022</v>
      </c>
      <c r="B80" s="201" t="s">
        <v>1091</v>
      </c>
    </row>
    <row r="81" spans="1:2">
      <c r="A81" s="201" t="s">
        <v>1022</v>
      </c>
      <c r="B81" s="201" t="s">
        <v>1092</v>
      </c>
    </row>
    <row r="82" spans="1:2">
      <c r="A82" s="201" t="s">
        <v>1022</v>
      </c>
      <c r="B82" s="201" t="s">
        <v>1093</v>
      </c>
    </row>
    <row r="83" spans="1:2">
      <c r="A83" s="201" t="s">
        <v>1022</v>
      </c>
      <c r="B83" s="201" t="s">
        <v>1094</v>
      </c>
    </row>
    <row r="84" spans="1:2">
      <c r="A84" s="201" t="s">
        <v>1022</v>
      </c>
      <c r="B84" s="201" t="s">
        <v>1095</v>
      </c>
    </row>
    <row r="85" spans="1:2">
      <c r="A85" s="201" t="s">
        <v>1022</v>
      </c>
      <c r="B85" s="201" t="s">
        <v>1096</v>
      </c>
    </row>
    <row r="86" spans="1:2">
      <c r="A86" s="201" t="s">
        <v>1022</v>
      </c>
      <c r="B86" s="201" t="s">
        <v>1097</v>
      </c>
    </row>
    <row r="87" spans="1:2">
      <c r="A87" s="201" t="s">
        <v>1022</v>
      </c>
      <c r="B87" s="201" t="s">
        <v>1098</v>
      </c>
    </row>
    <row r="88" spans="1:2">
      <c r="A88" s="201" t="s">
        <v>1022</v>
      </c>
      <c r="B88" s="201" t="s">
        <v>1099</v>
      </c>
    </row>
    <row r="89" spans="1:2">
      <c r="A89" s="201" t="s">
        <v>1022</v>
      </c>
      <c r="B89" s="201" t="s">
        <v>1100</v>
      </c>
    </row>
    <row r="90" spans="1:2">
      <c r="A90" s="201" t="s">
        <v>1022</v>
      </c>
      <c r="B90" s="201" t="s">
        <v>1101</v>
      </c>
    </row>
    <row r="91" spans="1:2">
      <c r="A91" s="201" t="s">
        <v>1022</v>
      </c>
      <c r="B91" s="201" t="s">
        <v>1102</v>
      </c>
    </row>
    <row r="92" spans="1:2">
      <c r="A92" s="201" t="s">
        <v>1022</v>
      </c>
      <c r="B92" s="201" t="s">
        <v>1103</v>
      </c>
    </row>
    <row r="93" spans="1:2">
      <c r="A93" s="201" t="s">
        <v>1022</v>
      </c>
      <c r="B93" s="201" t="s">
        <v>1104</v>
      </c>
    </row>
    <row r="94" spans="1:2">
      <c r="A94" s="201" t="s">
        <v>1022</v>
      </c>
      <c r="B94" s="201" t="s">
        <v>1105</v>
      </c>
    </row>
    <row r="95" spans="1:2">
      <c r="A95" s="201" t="s">
        <v>1022</v>
      </c>
      <c r="B95" s="201" t="s">
        <v>1106</v>
      </c>
    </row>
    <row r="96" spans="1:2">
      <c r="A96" s="201" t="s">
        <v>1022</v>
      </c>
      <c r="B96" s="201" t="s">
        <v>1107</v>
      </c>
    </row>
    <row r="97" spans="1:2">
      <c r="A97" s="201" t="s">
        <v>1024</v>
      </c>
      <c r="B97" s="201" t="s">
        <v>1108</v>
      </c>
    </row>
    <row r="98" spans="1:2">
      <c r="A98" s="201" t="s">
        <v>1024</v>
      </c>
      <c r="B98" s="201" t="s">
        <v>1109</v>
      </c>
    </row>
    <row r="99" spans="1:2">
      <c r="A99" s="201" t="s">
        <v>1024</v>
      </c>
      <c r="B99" s="201" t="s">
        <v>1110</v>
      </c>
    </row>
    <row r="100" spans="1:2">
      <c r="A100" s="201" t="s">
        <v>1024</v>
      </c>
      <c r="B100" s="201" t="s">
        <v>1111</v>
      </c>
    </row>
    <row r="101" spans="1:2">
      <c r="A101" s="201" t="s">
        <v>1024</v>
      </c>
      <c r="B101" s="201" t="s">
        <v>1112</v>
      </c>
    </row>
    <row r="102" spans="1:2">
      <c r="A102" s="201" t="s">
        <v>1024</v>
      </c>
      <c r="B102" s="201" t="s">
        <v>1113</v>
      </c>
    </row>
    <row r="103" spans="1:2">
      <c r="A103" s="201" t="s">
        <v>1024</v>
      </c>
      <c r="B103" s="201" t="s">
        <v>1114</v>
      </c>
    </row>
    <row r="104" spans="1:2">
      <c r="A104" s="201" t="s">
        <v>1024</v>
      </c>
      <c r="B104" s="201" t="s">
        <v>1115</v>
      </c>
    </row>
    <row r="105" spans="1:2">
      <c r="A105" s="201" t="s">
        <v>1026</v>
      </c>
      <c r="B105" s="201" t="s">
        <v>1116</v>
      </c>
    </row>
    <row r="106" spans="1:2">
      <c r="A106" s="201" t="s">
        <v>1026</v>
      </c>
      <c r="B106" s="201" t="s">
        <v>1117</v>
      </c>
    </row>
    <row r="107" spans="1:2">
      <c r="A107" s="201" t="s">
        <v>1026</v>
      </c>
      <c r="B107" s="201" t="s">
        <v>1118</v>
      </c>
    </row>
    <row r="108" spans="1:2">
      <c r="A108" s="201" t="s">
        <v>1026</v>
      </c>
      <c r="B108" s="201" t="s">
        <v>1119</v>
      </c>
    </row>
    <row r="109" spans="1:2">
      <c r="A109" s="201" t="s">
        <v>1026</v>
      </c>
      <c r="B109" s="201" t="s">
        <v>1120</v>
      </c>
    </row>
    <row r="110" spans="1:2">
      <c r="A110" s="201" t="s">
        <v>1026</v>
      </c>
      <c r="B110" s="201" t="s">
        <v>1121</v>
      </c>
    </row>
    <row r="111" spans="1:2">
      <c r="A111" s="201" t="s">
        <v>1026</v>
      </c>
      <c r="B111" s="201" t="s">
        <v>1122</v>
      </c>
    </row>
    <row r="112" spans="1:2">
      <c r="A112" s="201" t="s">
        <v>1026</v>
      </c>
      <c r="B112" s="201" t="s">
        <v>1123</v>
      </c>
    </row>
    <row r="113" spans="1:2">
      <c r="A113" s="201" t="s">
        <v>1026</v>
      </c>
      <c r="B113" s="201" t="s">
        <v>1124</v>
      </c>
    </row>
    <row r="114" spans="1:2">
      <c r="A114" s="201" t="s">
        <v>1028</v>
      </c>
      <c r="B114" s="201" t="s">
        <v>1125</v>
      </c>
    </row>
    <row r="115" spans="1:2">
      <c r="A115" s="201" t="s">
        <v>1028</v>
      </c>
      <c r="B115" s="201" t="s">
        <v>1126</v>
      </c>
    </row>
    <row r="116" spans="1:2">
      <c r="A116" s="201" t="s">
        <v>1028</v>
      </c>
      <c r="B116" s="201" t="s">
        <v>1127</v>
      </c>
    </row>
    <row r="117" spans="1:2">
      <c r="A117" s="201" t="s">
        <v>1028</v>
      </c>
      <c r="B117" s="201" t="s">
        <v>1128</v>
      </c>
    </row>
    <row r="118" spans="1:2">
      <c r="A118" s="201" t="s">
        <v>1028</v>
      </c>
      <c r="B118" s="201" t="s">
        <v>1129</v>
      </c>
    </row>
    <row r="119" spans="1:2">
      <c r="A119" s="201" t="s">
        <v>1028</v>
      </c>
      <c r="B119" s="201" t="s">
        <v>1130</v>
      </c>
    </row>
    <row r="120" spans="1:2">
      <c r="A120" s="201" t="s">
        <v>1028</v>
      </c>
      <c r="B120" s="201" t="s">
        <v>1131</v>
      </c>
    </row>
    <row r="121" spans="1:2">
      <c r="A121" s="201" t="s">
        <v>1028</v>
      </c>
      <c r="B121" s="201" t="s">
        <v>1132</v>
      </c>
    </row>
    <row r="122" spans="1:2">
      <c r="A122" s="201" t="s">
        <v>1028</v>
      </c>
      <c r="B122" s="201" t="s">
        <v>1133</v>
      </c>
    </row>
    <row r="123" spans="1:2">
      <c r="A123" s="201" t="s">
        <v>1028</v>
      </c>
      <c r="B123" s="201" t="s">
        <v>1134</v>
      </c>
    </row>
    <row r="124" spans="1:2">
      <c r="A124" s="201" t="s">
        <v>1028</v>
      </c>
      <c r="B124" s="201" t="s">
        <v>1135</v>
      </c>
    </row>
    <row r="125" spans="1:2">
      <c r="A125" s="201" t="s">
        <v>1028</v>
      </c>
      <c r="B125" s="201" t="s">
        <v>1136</v>
      </c>
    </row>
    <row r="126" spans="1:2">
      <c r="A126" s="201" t="s">
        <v>1028</v>
      </c>
      <c r="B126" s="201" t="s">
        <v>1137</v>
      </c>
    </row>
    <row r="127" spans="1:2">
      <c r="A127" s="201" t="s">
        <v>1028</v>
      </c>
      <c r="B127" s="201" t="s">
        <v>1138</v>
      </c>
    </row>
    <row r="128" spans="1:2">
      <c r="A128" s="201" t="s">
        <v>1030</v>
      </c>
      <c r="B128" s="201" t="s">
        <v>1139</v>
      </c>
    </row>
    <row r="129" spans="1:2">
      <c r="A129" s="201" t="s">
        <v>1030</v>
      </c>
      <c r="B129" s="201" t="s">
        <v>1140</v>
      </c>
    </row>
    <row r="130" spans="1:2">
      <c r="A130" s="201" t="s">
        <v>1030</v>
      </c>
      <c r="B130" s="201" t="s">
        <v>1141</v>
      </c>
    </row>
    <row r="131" spans="1:2">
      <c r="A131" s="201" t="s">
        <v>1032</v>
      </c>
      <c r="B131" s="201" t="s">
        <v>1142</v>
      </c>
    </row>
    <row r="132" spans="1:2">
      <c r="A132" s="28"/>
      <c r="B132" s="28"/>
    </row>
    <row r="133" spans="1:2">
      <c r="A133" s="28"/>
      <c r="B133" s="28"/>
    </row>
    <row r="134" spans="1:2">
      <c r="A134" s="28"/>
      <c r="B134" s="28"/>
    </row>
    <row r="135" spans="1:2">
      <c r="A135" s="28"/>
      <c r="B135" s="28"/>
    </row>
  </sheetData>
  <autoFilter ref="A1:B131" xr:uid="{5EF49F7A-4595-49EB-91DF-EE12FF265B8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B29AE87C3A6254BB9E20446DB92D32F" ma:contentTypeVersion="5" ma:contentTypeDescription="Creare un nuovo documento." ma:contentTypeScope="" ma:versionID="52ac7b1fcd2bee980580d0ae9dd9d7e6">
  <xsd:schema xmlns:xsd="http://www.w3.org/2001/XMLSchema" xmlns:xs="http://www.w3.org/2001/XMLSchema" xmlns:p="http://schemas.microsoft.com/office/2006/metadata/properties" xmlns:ns3="08aaab0f-ad78-4bcd-baa4-0c1d21212ad6" xmlns:ns4="f84ea3c0-0461-4a59-abe0-2797d80a65ee" targetNamespace="http://schemas.microsoft.com/office/2006/metadata/properties" ma:root="true" ma:fieldsID="517cb8d2f0d92faa58ed4bf7ef486a37" ns3:_="" ns4:_="">
    <xsd:import namespace="08aaab0f-ad78-4bcd-baa4-0c1d21212ad6"/>
    <xsd:import namespace="f84ea3c0-0461-4a59-abe0-2797d80a65e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aab0f-ad78-4bcd-baa4-0c1d21212ad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4ea3c0-0461-4a59-abe0-2797d80a65e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77AAC-2DA7-49E3-9F3E-E6871911F9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aab0f-ad78-4bcd-baa4-0c1d21212ad6"/>
    <ds:schemaRef ds:uri="f84ea3c0-0461-4a59-abe0-2797d80a6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44D0C-2740-499B-A43F-AE4D484278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81F230-D858-4660-92B5-9A8BA4A07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11</vt:i4>
      </vt:variant>
    </vt:vector>
  </HeadingPairs>
  <TitlesOfParts>
    <vt:vector size="24" baseType="lpstr">
      <vt:lpstr>COMPLIANCE</vt:lpstr>
      <vt:lpstr>SENSIBILI</vt:lpstr>
      <vt:lpstr>RESILIENTI</vt:lpstr>
      <vt:lpstr>INNOVATORI</vt:lpstr>
      <vt:lpstr>Elenco Totale Obiettivi</vt:lpstr>
      <vt:lpstr>TRASVERSALI</vt:lpstr>
      <vt:lpstr>Conteggi OBIETTIVI PREMIO</vt:lpstr>
      <vt:lpstr>Fine mandato</vt:lpstr>
      <vt:lpstr>Conteggi DIRETTIVI</vt:lpstr>
      <vt:lpstr>Obiettivi Dirigenti</vt:lpstr>
      <vt:lpstr>Format COLONNE</vt:lpstr>
      <vt:lpstr>Zeroc </vt:lpstr>
      <vt:lpstr>Referenti e fogli</vt:lpstr>
      <vt:lpstr>COMPLIANCE!Area_stampa</vt:lpstr>
      <vt:lpstr>'Format COLONNE'!Area_stampa</vt:lpstr>
      <vt:lpstr>INNOVATORI!Area_stampa</vt:lpstr>
      <vt:lpstr>'Obiettivi Dirigenti'!Area_stampa</vt:lpstr>
      <vt:lpstr>'Referenti e fogli'!Area_stampa</vt:lpstr>
      <vt:lpstr>RESILIENTI!Area_stampa</vt:lpstr>
      <vt:lpstr>SENSIBILI!Area_stampa</vt:lpstr>
      <vt:lpstr>'Zeroc '!Area_stampa</vt:lpstr>
      <vt:lpstr>COMPLIANCE!Titoli_stampa</vt:lpstr>
      <vt:lpstr>'Format COLONNE'!Titoli_stampa</vt:lpstr>
      <vt:lpstr>'Obiettivi Dirigenti'!Titoli_stampa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2026-01-12T15:40:03Z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0x0101008B29AE87C3A6254BB9E20446DB92D32F</vt:lpwstr>
  </property>
  <property fmtid="{D5CDD505-2E9C-101B-9397-08002B2CF9AE}" pid="3" name="AuthorIds_UIVersion_59904">
    <vt:lpwstr>54</vt:lpwstr>
  </property>
  <property fmtid="{D5CDD505-2E9C-101B-9397-08002B2CF9AE}" pid="4" name="AuthorIds_UIVersion_89088">
    <vt:lpwstr>14</vt:lpwstr>
  </property>
</Properties>
</file>